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activeTab="1"/>
  </bookViews>
  <sheets>
    <sheet name="Chart1" sheetId="1" r:id="rId1"/>
    <sheet name="Input" sheetId="2" r:id="rId2"/>
    <sheet name="Full Am" sheetId="3" r:id="rId3"/>
    <sheet name="Partial Am" sheetId="4" r:id="rId4"/>
  </sheets>
  <definedNames/>
  <calcPr fullCalcOnLoad="1"/>
</workbook>
</file>

<file path=xl/sharedStrings.xml><?xml version="1.0" encoding="utf-8"?>
<sst xmlns="http://schemas.openxmlformats.org/spreadsheetml/2006/main" count="26" uniqueCount="19">
  <si>
    <t>Balance:</t>
  </si>
  <si>
    <t>Rate:</t>
  </si>
  <si>
    <t>Bal Bought:</t>
  </si>
  <si>
    <t>Term Bought:</t>
  </si>
  <si>
    <t>Pmt Bought:</t>
  </si>
  <si>
    <t>FULL AMORTIZATION TABLE</t>
  </si>
  <si>
    <t>Pmt #</t>
  </si>
  <si>
    <t>Month</t>
  </si>
  <si>
    <t>Payment</t>
  </si>
  <si>
    <t>Principal</t>
  </si>
  <si>
    <t>Interest</t>
  </si>
  <si>
    <t>Balance</t>
  </si>
  <si>
    <t>Beginning</t>
  </si>
  <si>
    <t>PARTIAL AMORTIZATION TABLE</t>
  </si>
  <si>
    <t>Entitlement Balance</t>
  </si>
  <si>
    <t>The Note</t>
  </si>
  <si>
    <t>Partial Purchase</t>
  </si>
  <si>
    <t>Pmt:</t>
  </si>
  <si>
    <t>Term (mos):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</si>
</sst>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\$#,##0.00_);[Red]&quot;($&quot;#,##0.00\)"/>
    <numFmt numFmtId="166" formatCode="_(* #,##0.00_);_(* \(#,##0.00\);_(* \-??_);_(@_)"/>
    <numFmt numFmtId="167" formatCode="&quot;$&quot;#,##0"/>
    <numFmt numFmtId="168" formatCode="&quot;$&quot;#,##0.00"/>
    <numFmt numFmtId="169" formatCode="\$#,##0"/>
  </numFmts>
  <fonts count="48">
    <font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26"/>
      <color indexed="48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8"/>
      <color indexed="48"/>
      <name val="Arial"/>
      <family val="2"/>
    </font>
    <font>
      <sz val="12"/>
      <color indexed="8"/>
      <name val="Arial"/>
      <family val="0"/>
    </font>
    <font>
      <sz val="15.75"/>
      <color indexed="8"/>
      <name val="Arial"/>
      <family val="0"/>
    </font>
    <font>
      <sz val="17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0" fillId="0" borderId="0" xfId="44" applyFont="1" applyFill="1" applyBorder="1" applyAlignment="1" applyProtection="1">
      <alignment/>
      <protection/>
    </xf>
    <xf numFmtId="166" fontId="0" fillId="0" borderId="0" xfId="42" applyFont="1" applyFill="1" applyBorder="1" applyAlignment="1" applyProtection="1">
      <alignment horizontal="center"/>
      <protection/>
    </xf>
    <xf numFmtId="166" fontId="0" fillId="0" borderId="0" xfId="42" applyFont="1" applyFill="1" applyBorder="1" applyAlignment="1" applyProtection="1">
      <alignment/>
      <protection/>
    </xf>
    <xf numFmtId="166" fontId="0" fillId="0" borderId="11" xfId="42" applyFont="1" applyFill="1" applyBorder="1" applyAlignment="1" applyProtection="1">
      <alignment horizontal="center"/>
      <protection/>
    </xf>
    <xf numFmtId="166" fontId="0" fillId="0" borderId="11" xfId="42" applyFont="1" applyFill="1" applyBorder="1" applyAlignment="1" applyProtection="1">
      <alignment/>
      <protection/>
    </xf>
    <xf numFmtId="166" fontId="0" fillId="0" borderId="12" xfId="42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5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168" fontId="8" fillId="34" borderId="13" xfId="44" applyNumberFormat="1" applyFont="1" applyFill="1" applyBorder="1" applyAlignment="1" applyProtection="1">
      <alignment/>
      <protection/>
    </xf>
    <xf numFmtId="0" fontId="8" fillId="34" borderId="14" xfId="0" applyFont="1" applyFill="1" applyBorder="1" applyAlignment="1">
      <alignment horizontal="center"/>
    </xf>
    <xf numFmtId="10" fontId="8" fillId="34" borderId="14" xfId="59" applyNumberFormat="1" applyFont="1" applyFill="1" applyBorder="1" applyAlignment="1" applyProtection="1">
      <alignment horizontal="center"/>
      <protection/>
    </xf>
    <xf numFmtId="165" fontId="7" fillId="35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165" fontId="7" fillId="35" borderId="17" xfId="44" applyNumberFormat="1" applyFont="1" applyFill="1" applyBorder="1" applyAlignment="1" applyProtection="1">
      <alignment/>
      <protection/>
    </xf>
    <xf numFmtId="0" fontId="8" fillId="34" borderId="17" xfId="0" applyFont="1" applyFill="1" applyBorder="1" applyAlignment="1">
      <alignment horizontal="center"/>
    </xf>
    <xf numFmtId="10" fontId="8" fillId="34" borderId="17" xfId="59" applyNumberFormat="1" applyFont="1" applyFill="1" applyBorder="1" applyAlignment="1" applyProtection="1">
      <alignment horizontal="center"/>
      <protection/>
    </xf>
    <xf numFmtId="165" fontId="8" fillId="36" borderId="17" xfId="0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Entire Note vs Partial  Entitlement Schedule </a:t>
            </a:r>
          </a:p>
        </c:rich>
      </c:tx>
      <c:layout>
        <c:manualLayout>
          <c:xMode val="factor"/>
          <c:yMode val="factor"/>
          <c:x val="0.08975"/>
          <c:y val="0.037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25"/>
          <c:y val="0.09225"/>
          <c:w val="0.9325"/>
          <c:h val="0.81975"/>
        </c:manualLayout>
      </c:layout>
      <c:area3DChart>
        <c:grouping val="standard"/>
        <c:varyColors val="0"/>
        <c:ser>
          <c:idx val="0"/>
          <c:order val="0"/>
          <c:tx>
            <c:strRef>
              <c:f>'Partial Am'!$F$3</c:f>
              <c:strCache>
                <c:ptCount val="1"/>
                <c:pt idx="0">
                  <c:v>Entitlement Balance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'Partial Am'!$F$4:$F$364</c:f>
              <c:numCache>
                <c:ptCount val="361"/>
                <c:pt idx="0">
                  <c:v>64367.74101347378</c:v>
                </c:pt>
                <c:pt idx="1">
                  <c:v>63865.64793263024</c:v>
                </c:pt>
                <c:pt idx="2">
                  <c:v>63360.62597548179</c:v>
                </c:pt>
                <c:pt idx="3">
                  <c:v>62852.65805691663</c:v>
                </c:pt>
                <c:pt idx="4">
                  <c:v>62341.72699215985</c:v>
                </c:pt>
                <c:pt idx="5">
                  <c:v>61827.81549619198</c:v>
                </c:pt>
                <c:pt idx="6">
                  <c:v>61310.9061831643</c:v>
                </c:pt>
                <c:pt idx="7">
                  <c:v>60790.98156581062</c:v>
                </c:pt>
                <c:pt idx="8">
                  <c:v>60268.02405485572</c:v>
                </c:pt>
                <c:pt idx="9">
                  <c:v>59742.01595842024</c:v>
                </c:pt>
                <c:pt idx="10">
                  <c:v>59212.939481422225</c:v>
                </c:pt>
                <c:pt idx="11">
                  <c:v>58680.776724975054</c:v>
                </c:pt>
                <c:pt idx="12">
                  <c:v>58145.509685781944</c:v>
                </c:pt>
                <c:pt idx="13">
                  <c:v>57607.12025552687</c:v>
                </c:pt>
                <c:pt idx="14">
                  <c:v>57065.590220261976</c:v>
                </c:pt>
                <c:pt idx="15">
                  <c:v>56520.90125979137</c:v>
                </c:pt>
                <c:pt idx="16">
                  <c:v>55973.034947051354</c:v>
                </c:pt>
                <c:pt idx="17">
                  <c:v>55421.972747487016</c:v>
                </c:pt>
                <c:pt idx="18">
                  <c:v>54867.696018425224</c:v>
                </c:pt>
                <c:pt idx="19">
                  <c:v>54310.1860084439</c:v>
                </c:pt>
                <c:pt idx="20">
                  <c:v>53749.42385673769</c:v>
                </c:pt>
                <c:pt idx="21">
                  <c:v>53185.39059247986</c:v>
                </c:pt>
                <c:pt idx="22">
                  <c:v>52618.06713418053</c:v>
                </c:pt>
                <c:pt idx="23">
                  <c:v>52047.43428904111</c:v>
                </c:pt>
                <c:pt idx="24">
                  <c:v>51473.47275230505</c:v>
                </c:pt>
                <c:pt idx="25">
                  <c:v>50896.1631066047</c:v>
                </c:pt>
                <c:pt idx="26">
                  <c:v>50315.48582130442</c:v>
                </c:pt>
                <c:pt idx="27">
                  <c:v>49731.42125183989</c:v>
                </c:pt>
                <c:pt idx="28">
                  <c:v>49143.94963905349</c:v>
                </c:pt>
                <c:pt idx="29">
                  <c:v>48553.05110852583</c:v>
                </c:pt>
                <c:pt idx="30">
                  <c:v>47958.70566990344</c:v>
                </c:pt>
                <c:pt idx="31">
                  <c:v>47360.89321622241</c:v>
                </c:pt>
                <c:pt idx="32">
                  <c:v>46759.593523228235</c:v>
                </c:pt>
                <c:pt idx="33">
                  <c:v>46154.7862486916</c:v>
                </c:pt>
                <c:pt idx="34">
                  <c:v>45546.45093172017</c:v>
                </c:pt>
                <c:pt idx="35">
                  <c:v>44934.5669920664</c:v>
                </c:pt>
                <c:pt idx="36">
                  <c:v>44319.11372943132</c:v>
                </c:pt>
                <c:pt idx="37">
                  <c:v>43700.07032276421</c:v>
                </c:pt>
                <c:pt idx="38">
                  <c:v>43077.4158295582</c:v>
                </c:pt>
                <c:pt idx="39">
                  <c:v>42451.12918514182</c:v>
                </c:pt>
                <c:pt idx="40">
                  <c:v>41821.18920196635</c:v>
                </c:pt>
                <c:pt idx="41">
                  <c:v>41187.57456888902</c:v>
                </c:pt>
                <c:pt idx="42">
                  <c:v>40550.263850452066</c:v>
                </c:pt>
                <c:pt idx="43">
                  <c:v>39909.235486157566</c:v>
                </c:pt>
                <c:pt idx="44">
                  <c:v>39264.46778973802</c:v>
                </c:pt>
                <c:pt idx="45">
                  <c:v>38615.938948422685</c:v>
                </c:pt>
                <c:pt idx="46">
                  <c:v>37963.62702219968</c:v>
                </c:pt>
                <c:pt idx="47">
                  <c:v>37307.50994307371</c:v>
                </c:pt>
                <c:pt idx="48">
                  <c:v>36647.5655143195</c:v>
                </c:pt>
                <c:pt idx="49">
                  <c:v>35983.7714097309</c:v>
                </c:pt>
                <c:pt idx="50">
                  <c:v>35316.10517286553</c:v>
                </c:pt>
                <c:pt idx="51">
                  <c:v>34644.54421628511</c:v>
                </c:pt>
                <c:pt idx="52">
                  <c:v>33969.06582079131</c:v>
                </c:pt>
                <c:pt idx="53">
                  <c:v>33289.64713465712</c:v>
                </c:pt>
                <c:pt idx="54">
                  <c:v>32606.26517285382</c:v>
                </c:pt>
                <c:pt idx="55">
                  <c:v>31918.896816273333</c:v>
                </c:pt>
                <c:pt idx="56">
                  <c:v>31227.518810946127</c:v>
                </c:pt>
                <c:pt idx="57">
                  <c:v>30532.10776725451</c:v>
                </c:pt>
                <c:pt idx="58">
                  <c:v>29832.640159141363</c:v>
                </c:pt>
                <c:pt idx="59">
                  <c:v>29129.09232331422</c:v>
                </c:pt>
                <c:pt idx="60">
                  <c:v>28421.44045844475</c:v>
                </c:pt>
                <c:pt idx="61">
                  <c:v>27709.660624363543</c:v>
                </c:pt>
                <c:pt idx="62">
                  <c:v>26993.728741250197</c:v>
                </c:pt>
                <c:pt idx="63">
                  <c:v>26273.62058881869</c:v>
                </c:pt>
                <c:pt idx="64">
                  <c:v>25549.311805497997</c:v>
                </c:pt>
                <c:pt idx="65">
                  <c:v>24820.777887607936</c:v>
                </c:pt>
                <c:pt idx="66">
                  <c:v>24087.99418853018</c:v>
                </c:pt>
                <c:pt idx="67">
                  <c:v>23350.935917874474</c:v>
                </c:pt>
                <c:pt idx="68">
                  <c:v>22609.57814063994</c:v>
                </c:pt>
                <c:pt idx="69">
                  <c:v>21863.89577637154</c:v>
                </c:pt>
                <c:pt idx="70">
                  <c:v>21113.863598311575</c:v>
                </c:pt>
                <c:pt idx="71">
                  <c:v>20359.456232546258</c:v>
                </c:pt>
                <c:pt idx="72">
                  <c:v>19600.64815714731</c:v>
                </c:pt>
                <c:pt idx="73">
                  <c:v>18837.413701308535</c:v>
                </c:pt>
                <c:pt idx="74">
                  <c:v>18069.727044477368</c:v>
                </c:pt>
                <c:pt idx="75">
                  <c:v>17297.562215481354</c:v>
                </c:pt>
                <c:pt idx="76">
                  <c:v>16520.893091649526</c:v>
                </c:pt>
                <c:pt idx="77">
                  <c:v>15739.693397928682</c:v>
                </c:pt>
                <c:pt idx="78">
                  <c:v>14953.936705994465</c:v>
                </c:pt>
                <c:pt idx="79">
                  <c:v>14163.5964333573</c:v>
                </c:pt>
                <c:pt idx="80">
                  <c:v>13368.645842463084</c:v>
                </c:pt>
                <c:pt idx="81">
                  <c:v>12569.058039788652</c:v>
                </c:pt>
                <c:pt idx="82">
                  <c:v>11764.805974931951</c:v>
                </c:pt>
                <c:pt idx="83">
                  <c:v>10955.86243969692</c:v>
                </c:pt>
                <c:pt idx="84">
                  <c:v>10142.200067173018</c:v>
                </c:pt>
                <c:pt idx="85">
                  <c:v>9323.791330809394</c:v>
                </c:pt>
                <c:pt idx="86">
                  <c:v>8500.608543483648</c:v>
                </c:pt>
                <c:pt idx="87">
                  <c:v>7672.623856565168</c:v>
                </c:pt>
                <c:pt idx="88">
                  <c:v>6839.809258972998</c:v>
                </c:pt>
                <c:pt idx="89">
                  <c:v>6002.136576228207</c:v>
                </c:pt>
                <c:pt idx="90">
                  <c:v>5159.577469500738</c:v>
                </c:pt>
                <c:pt idx="91">
                  <c:v>4312.103434650691</c:v>
                </c:pt>
                <c:pt idx="92">
                  <c:v>3459.68580126402</c:v>
                </c:pt>
                <c:pt idx="93">
                  <c:v>2602.295731682593</c:v>
                </c:pt>
                <c:pt idx="94">
                  <c:v>1739.904220028608</c:v>
                </c:pt>
                <c:pt idx="95">
                  <c:v>872.4820912233079</c:v>
                </c:pt>
                <c:pt idx="96">
                  <c:v>-2.3305801732931286E-11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'Full Am'!$F$3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'Full Am'!$F$4:$F$364</c:f>
              <c:numCache>
                <c:ptCount val="361"/>
                <c:pt idx="0">
                  <c:v>100000</c:v>
                </c:pt>
                <c:pt idx="1">
                  <c:v>99955.76176324453</c:v>
                </c:pt>
                <c:pt idx="2">
                  <c:v>99911.1548745161</c:v>
                </c:pt>
                <c:pt idx="3">
                  <c:v>99866.17626171494</c:v>
                </c:pt>
                <c:pt idx="4">
                  <c:v>99820.82282714042</c:v>
                </c:pt>
                <c:pt idx="5">
                  <c:v>99775.0914472778</c:v>
                </c:pt>
                <c:pt idx="6">
                  <c:v>99728.97897258298</c:v>
                </c:pt>
                <c:pt idx="7">
                  <c:v>99682.4822272657</c:v>
                </c:pt>
                <c:pt idx="8">
                  <c:v>99635.59800907079</c:v>
                </c:pt>
                <c:pt idx="9">
                  <c:v>99588.32308905758</c:v>
                </c:pt>
                <c:pt idx="10">
                  <c:v>99540.6542113776</c:v>
                </c:pt>
                <c:pt idx="11">
                  <c:v>99492.58809305028</c:v>
                </c:pt>
                <c:pt idx="12">
                  <c:v>99444.1214237369</c:v>
                </c:pt>
                <c:pt idx="13">
                  <c:v>99395.25086551257</c:v>
                </c:pt>
                <c:pt idx="14">
                  <c:v>99345.97305263637</c:v>
                </c:pt>
                <c:pt idx="15">
                  <c:v>99296.28459131955</c:v>
                </c:pt>
                <c:pt idx="16">
                  <c:v>99246.18205949175</c:v>
                </c:pt>
                <c:pt idx="17">
                  <c:v>99195.66200656538</c:v>
                </c:pt>
                <c:pt idx="18">
                  <c:v>99144.72095319796</c:v>
                </c:pt>
                <c:pt idx="19">
                  <c:v>99093.35539105248</c:v>
                </c:pt>
                <c:pt idx="20">
                  <c:v>99041.56178255579</c:v>
                </c:pt>
                <c:pt idx="21">
                  <c:v>98989.33656065495</c:v>
                </c:pt>
                <c:pt idx="22">
                  <c:v>98936.6761285716</c:v>
                </c:pt>
                <c:pt idx="23">
                  <c:v>98883.57685955423</c:v>
                </c:pt>
                <c:pt idx="24">
                  <c:v>98830.03509662839</c:v>
                </c:pt>
                <c:pt idx="25">
                  <c:v>98776.04715234482</c:v>
                </c:pt>
                <c:pt idx="26">
                  <c:v>98721.60930852556</c:v>
                </c:pt>
                <c:pt idx="27">
                  <c:v>98666.7178160078</c:v>
                </c:pt>
                <c:pt idx="28">
                  <c:v>98611.36889438574</c:v>
                </c:pt>
                <c:pt idx="29">
                  <c:v>98555.55873175016</c:v>
                </c:pt>
                <c:pt idx="30">
                  <c:v>98499.28348442595</c:v>
                </c:pt>
                <c:pt idx="31">
                  <c:v>98442.53927670736</c:v>
                </c:pt>
                <c:pt idx="32">
                  <c:v>98385.32220059112</c:v>
                </c:pt>
                <c:pt idx="33">
                  <c:v>98327.62831550725</c:v>
                </c:pt>
                <c:pt idx="34">
                  <c:v>98269.45364804767</c:v>
                </c:pt>
                <c:pt idx="35">
                  <c:v>98210.7941916926</c:v>
                </c:pt>
                <c:pt idx="36">
                  <c:v>98151.64590653458</c:v>
                </c:pt>
                <c:pt idx="37">
                  <c:v>98092.00471900024</c:v>
                </c:pt>
                <c:pt idx="38">
                  <c:v>98031.86652156977</c:v>
                </c:pt>
                <c:pt idx="39">
                  <c:v>97971.22717249405</c:v>
                </c:pt>
                <c:pt idx="40">
                  <c:v>97910.08249550937</c:v>
                </c:pt>
                <c:pt idx="41">
                  <c:v>97848.42827954981</c:v>
                </c:pt>
                <c:pt idx="42">
                  <c:v>97786.26027845727</c:v>
                </c:pt>
                <c:pt idx="43">
                  <c:v>97723.57421068895</c:v>
                </c:pt>
                <c:pt idx="44">
                  <c:v>97660.36575902256</c:v>
                </c:pt>
                <c:pt idx="45">
                  <c:v>97596.63057025895</c:v>
                </c:pt>
                <c:pt idx="46">
                  <c:v>97532.3642549223</c:v>
                </c:pt>
                <c:pt idx="47">
                  <c:v>97467.56238695786</c:v>
                </c:pt>
                <c:pt idx="48">
                  <c:v>97402.22050342704</c:v>
                </c:pt>
                <c:pt idx="49">
                  <c:v>97336.33410420014</c:v>
                </c:pt>
                <c:pt idx="50">
                  <c:v>97269.89865164635</c:v>
                </c:pt>
                <c:pt idx="51">
                  <c:v>97202.90957032127</c:v>
                </c:pt>
                <c:pt idx="52">
                  <c:v>97135.36224665181</c:v>
                </c:pt>
                <c:pt idx="53">
                  <c:v>97067.25202861844</c:v>
                </c:pt>
                <c:pt idx="54">
                  <c:v>96998.5742254348</c:v>
                </c:pt>
                <c:pt idx="55">
                  <c:v>96929.32410722463</c:v>
                </c:pt>
                <c:pt idx="56">
                  <c:v>96859.49690469603</c:v>
                </c:pt>
                <c:pt idx="57">
                  <c:v>96789.08780881304</c:v>
                </c:pt>
                <c:pt idx="58">
                  <c:v>96718.09197046435</c:v>
                </c:pt>
                <c:pt idx="59">
                  <c:v>96646.50450012942</c:v>
                </c:pt>
                <c:pt idx="60">
                  <c:v>96574.3204675417</c:v>
                </c:pt>
                <c:pt idx="61">
                  <c:v>96501.53490134908</c:v>
                </c:pt>
                <c:pt idx="62">
                  <c:v>96428.14278877153</c:v>
                </c:pt>
                <c:pt idx="63">
                  <c:v>96354.13907525582</c:v>
                </c:pt>
                <c:pt idx="64">
                  <c:v>96279.51866412749</c:v>
                </c:pt>
                <c:pt idx="65">
                  <c:v>96204.27641623975</c:v>
                </c:pt>
                <c:pt idx="66">
                  <c:v>96128.40714961961</c:v>
                </c:pt>
                <c:pt idx="67">
                  <c:v>96051.90563911098</c:v>
                </c:pt>
                <c:pt idx="68">
                  <c:v>95974.76661601476</c:v>
                </c:pt>
                <c:pt idx="69">
                  <c:v>95896.98476772608</c:v>
                </c:pt>
                <c:pt idx="70">
                  <c:v>95818.55473736834</c:v>
                </c:pt>
                <c:pt idx="71">
                  <c:v>95739.47112342427</c:v>
                </c:pt>
                <c:pt idx="72">
                  <c:v>95659.72847936401</c:v>
                </c:pt>
                <c:pt idx="73">
                  <c:v>95579.32131326992</c:v>
                </c:pt>
                <c:pt idx="74">
                  <c:v>95498.24408745837</c:v>
                </c:pt>
                <c:pt idx="75">
                  <c:v>95416.4912180984</c:v>
                </c:pt>
                <c:pt idx="76">
                  <c:v>95334.05707482708</c:v>
                </c:pt>
                <c:pt idx="77">
                  <c:v>95250.93598036184</c:v>
                </c:pt>
                <c:pt idx="78">
                  <c:v>95167.12221010939</c:v>
                </c:pt>
                <c:pt idx="79">
                  <c:v>95082.6099917715</c:v>
                </c:pt>
                <c:pt idx="80">
                  <c:v>94997.39350494747</c:v>
                </c:pt>
                <c:pt idx="81">
                  <c:v>94911.46688073323</c:v>
                </c:pt>
                <c:pt idx="82">
                  <c:v>94824.82420131721</c:v>
                </c:pt>
                <c:pt idx="83">
                  <c:v>94737.45949957272</c:v>
                </c:pt>
                <c:pt idx="84">
                  <c:v>94649.36675864703</c:v>
                </c:pt>
                <c:pt idx="85">
                  <c:v>94560.53991154695</c:v>
                </c:pt>
                <c:pt idx="86">
                  <c:v>94470.97284072104</c:v>
                </c:pt>
                <c:pt idx="87">
                  <c:v>94380.65937763825</c:v>
                </c:pt>
                <c:pt idx="88">
                  <c:v>94289.59330236311</c:v>
                </c:pt>
                <c:pt idx="89">
                  <c:v>94197.76834312733</c:v>
                </c:pt>
                <c:pt idx="90">
                  <c:v>94105.17817589793</c:v>
                </c:pt>
                <c:pt idx="91">
                  <c:v>94011.81642394162</c:v>
                </c:pt>
                <c:pt idx="92">
                  <c:v>93917.67665738567</c:v>
                </c:pt>
                <c:pt idx="93">
                  <c:v>93822.75239277509</c:v>
                </c:pt>
                <c:pt idx="94">
                  <c:v>93727.03709262608</c:v>
                </c:pt>
                <c:pt idx="95">
                  <c:v>93630.52416497584</c:v>
                </c:pt>
                <c:pt idx="96">
                  <c:v>93533.20696292851</c:v>
                </c:pt>
                <c:pt idx="97">
                  <c:v>93435.07878419745</c:v>
                </c:pt>
                <c:pt idx="98">
                  <c:v>93336.13287064363</c:v>
                </c:pt>
                <c:pt idx="99">
                  <c:v>93236.3624078102</c:v>
                </c:pt>
                <c:pt idx="100">
                  <c:v>93135.76052445316</c:v>
                </c:pt>
                <c:pt idx="101">
                  <c:v>93034.32029206814</c:v>
                </c:pt>
                <c:pt idx="102">
                  <c:v>92932.03472441324</c:v>
                </c:pt>
                <c:pt idx="103">
                  <c:v>92828.89677702788</c:v>
                </c:pt>
                <c:pt idx="104">
                  <c:v>92724.89934674765</c:v>
                </c:pt>
                <c:pt idx="105">
                  <c:v>92620.03527121509</c:v>
                </c:pt>
                <c:pt idx="106">
                  <c:v>92514.29732838641</c:v>
                </c:pt>
                <c:pt idx="107">
                  <c:v>92407.67823603416</c:v>
                </c:pt>
                <c:pt idx="108">
                  <c:v>92300.17065124564</c:v>
                </c:pt>
                <c:pt idx="109">
                  <c:v>92191.76716991722</c:v>
                </c:pt>
                <c:pt idx="110">
                  <c:v>92082.4603262444</c:v>
                </c:pt>
                <c:pt idx="111">
                  <c:v>91972.24259220764</c:v>
                </c:pt>
                <c:pt idx="112">
                  <c:v>91861.1063770539</c:v>
                </c:pt>
                <c:pt idx="113">
                  <c:v>91749.04402677389</c:v>
                </c:pt>
                <c:pt idx="114">
                  <c:v>91636.04782357487</c:v>
                </c:pt>
                <c:pt idx="115">
                  <c:v>91522.1099853492</c:v>
                </c:pt>
                <c:pt idx="116">
                  <c:v>91407.22266513831</c:v>
                </c:pt>
                <c:pt idx="117">
                  <c:v>91291.37795059233</c:v>
                </c:pt>
                <c:pt idx="118">
                  <c:v>91174.56786342514</c:v>
                </c:pt>
                <c:pt idx="119">
                  <c:v>91056.78435886488</c:v>
                </c:pt>
                <c:pt idx="120">
                  <c:v>90938.01932509996</c:v>
                </c:pt>
                <c:pt idx="121">
                  <c:v>90818.26458272032</c:v>
                </c:pt>
                <c:pt idx="122">
                  <c:v>90697.5118841542</c:v>
                </c:pt>
                <c:pt idx="123">
                  <c:v>90575.75291310002</c:v>
                </c:pt>
                <c:pt idx="124">
                  <c:v>90452.97928395373</c:v>
                </c:pt>
                <c:pt idx="125">
                  <c:v>90329.1825412312</c:v>
                </c:pt>
                <c:pt idx="126">
                  <c:v>90204.354158986</c:v>
                </c:pt>
                <c:pt idx="127">
                  <c:v>90078.48554022209</c:v>
                </c:pt>
                <c:pt idx="128">
                  <c:v>89951.5680163018</c:v>
                </c:pt>
                <c:pt idx="129">
                  <c:v>89823.59284634885</c:v>
                </c:pt>
                <c:pt idx="130">
                  <c:v>89694.5512166463</c:v>
                </c:pt>
                <c:pt idx="131">
                  <c:v>89564.43424002956</c:v>
                </c:pt>
                <c:pt idx="132">
                  <c:v>89433.23295527433</c:v>
                </c:pt>
                <c:pt idx="133">
                  <c:v>89300.93832647949</c:v>
                </c:pt>
                <c:pt idx="134">
                  <c:v>89167.54124244468</c:v>
                </c:pt>
                <c:pt idx="135">
                  <c:v>89033.03251604292</c:v>
                </c:pt>
                <c:pt idx="136">
                  <c:v>88897.40288358781</c:v>
                </c:pt>
                <c:pt idx="137">
                  <c:v>88760.64300419558</c:v>
                </c:pt>
                <c:pt idx="138">
                  <c:v>88622.74345914174</c:v>
                </c:pt>
                <c:pt idx="139">
                  <c:v>88483.69475121246</c:v>
                </c:pt>
                <c:pt idx="140">
                  <c:v>88343.48730405043</c:v>
                </c:pt>
                <c:pt idx="141">
                  <c:v>88202.11146149538</c:v>
                </c:pt>
                <c:pt idx="142">
                  <c:v>88059.55748691905</c:v>
                </c:pt>
                <c:pt idx="143">
                  <c:v>87915.81556255458</c:v>
                </c:pt>
                <c:pt idx="144">
                  <c:v>87770.8757888204</c:v>
                </c:pt>
                <c:pt idx="145">
                  <c:v>87624.72818363844</c:v>
                </c:pt>
                <c:pt idx="146">
                  <c:v>87477.36268174663</c:v>
                </c:pt>
                <c:pt idx="147">
                  <c:v>87328.76913400572</c:v>
                </c:pt>
                <c:pt idx="148">
                  <c:v>87178.9373067003</c:v>
                </c:pt>
                <c:pt idx="149">
                  <c:v>87027.856880834</c:v>
                </c:pt>
                <c:pt idx="150">
                  <c:v>86875.51745141883</c:v>
                </c:pt>
                <c:pt idx="151">
                  <c:v>86721.90852675852</c:v>
                </c:pt>
                <c:pt idx="152">
                  <c:v>86567.01952772604</c:v>
                </c:pt>
                <c:pt idx="153">
                  <c:v>86410.83978703496</c:v>
                </c:pt>
                <c:pt idx="154">
                  <c:v>86253.35854850478</c:v>
                </c:pt>
                <c:pt idx="155">
                  <c:v>86094.56496632019</c:v>
                </c:pt>
                <c:pt idx="156">
                  <c:v>85934.44810428406</c:v>
                </c:pt>
                <c:pt idx="157">
                  <c:v>85772.9969350643</c:v>
                </c:pt>
                <c:pt idx="158">
                  <c:v>85610.20033943436</c:v>
                </c:pt>
                <c:pt idx="159">
                  <c:v>85446.04710550752</c:v>
                </c:pt>
                <c:pt idx="160">
                  <c:v>85280.52592796461</c:v>
                </c:pt>
                <c:pt idx="161">
                  <c:v>85113.62540727553</c:v>
                </c:pt>
                <c:pt idx="162">
                  <c:v>84945.33404891402</c:v>
                </c:pt>
                <c:pt idx="163">
                  <c:v>84775.64026256617</c:v>
                </c:pt>
                <c:pt idx="164">
                  <c:v>84604.5323613321</c:v>
                </c:pt>
                <c:pt idx="165">
                  <c:v>84431.99856092106</c:v>
                </c:pt>
                <c:pt idx="166">
                  <c:v>84258.02697883993</c:v>
                </c:pt>
                <c:pt idx="167">
                  <c:v>84082.6056335748</c:v>
                </c:pt>
                <c:pt idx="168">
                  <c:v>83905.72244376579</c:v>
                </c:pt>
                <c:pt idx="169">
                  <c:v>83727.36522737503</c:v>
                </c:pt>
                <c:pt idx="170">
                  <c:v>83547.52170084769</c:v>
                </c:pt>
                <c:pt idx="171">
                  <c:v>83366.17947826596</c:v>
                </c:pt>
                <c:pt idx="172">
                  <c:v>83183.32607049604</c:v>
                </c:pt>
                <c:pt idx="173">
                  <c:v>82998.94888432804</c:v>
                </c:pt>
                <c:pt idx="174">
                  <c:v>82813.03522160865</c:v>
                </c:pt>
                <c:pt idx="175">
                  <c:v>82625.57227836658</c:v>
                </c:pt>
                <c:pt idx="176">
                  <c:v>82436.54714393085</c:v>
                </c:pt>
                <c:pt idx="177">
                  <c:v>82245.94680004146</c:v>
                </c:pt>
                <c:pt idx="178">
                  <c:v>82053.75811995301</c:v>
                </c:pt>
                <c:pt idx="179">
                  <c:v>81859.96786753049</c:v>
                </c:pt>
                <c:pt idx="180">
                  <c:v>81664.56269633777</c:v>
                </c:pt>
                <c:pt idx="181">
                  <c:v>81467.52914871846</c:v>
                </c:pt>
                <c:pt idx="182">
                  <c:v>81268.85365486897</c:v>
                </c:pt>
                <c:pt idx="183">
                  <c:v>81068.52253190408</c:v>
                </c:pt>
                <c:pt idx="184">
                  <c:v>80866.52198291448</c:v>
                </c:pt>
                <c:pt idx="185">
                  <c:v>80662.83809601664</c:v>
                </c:pt>
                <c:pt idx="186">
                  <c:v>80457.45684339464</c:v>
                </c:pt>
                <c:pt idx="187">
                  <c:v>80250.36408033413</c:v>
                </c:pt>
                <c:pt idx="188">
                  <c:v>80041.54554424812</c:v>
                </c:pt>
                <c:pt idx="189">
                  <c:v>79830.98685369472</c:v>
                </c:pt>
                <c:pt idx="190">
                  <c:v>79618.6735073867</c:v>
                </c:pt>
                <c:pt idx="191">
                  <c:v>79404.5908831928</c:v>
                </c:pt>
                <c:pt idx="192">
                  <c:v>79188.7242371306</c:v>
                </c:pt>
                <c:pt idx="193">
                  <c:v>78971.05870235123</c:v>
                </c:pt>
                <c:pt idx="194">
                  <c:v>78751.57928811536</c:v>
                </c:pt>
                <c:pt idx="195">
                  <c:v>78530.27087876086</c:v>
                </c:pt>
                <c:pt idx="196">
                  <c:v>78307.11823266173</c:v>
                </c:pt>
                <c:pt idx="197">
                  <c:v>78082.10598117844</c:v>
                </c:pt>
                <c:pt idx="198">
                  <c:v>77855.21862759946</c:v>
                </c:pt>
                <c:pt idx="199">
                  <c:v>77626.440546074</c:v>
                </c:pt>
                <c:pt idx="200">
                  <c:v>77395.75598053582</c:v>
                </c:pt>
                <c:pt idx="201">
                  <c:v>77163.14904361815</c:v>
                </c:pt>
                <c:pt idx="202">
                  <c:v>76928.6037155595</c:v>
                </c:pt>
                <c:pt idx="203">
                  <c:v>76692.10384310035</c:v>
                </c:pt>
                <c:pt idx="204">
                  <c:v>76453.63313837073</c:v>
                </c:pt>
                <c:pt idx="205">
                  <c:v>76213.17517776835</c:v>
                </c:pt>
                <c:pt idx="206">
                  <c:v>75970.71340082762</c:v>
                </c:pt>
                <c:pt idx="207">
                  <c:v>75726.23110907905</c:v>
                </c:pt>
                <c:pt idx="208">
                  <c:v>75479.71146489924</c:v>
                </c:pt>
                <c:pt idx="209">
                  <c:v>75231.13749035128</c:v>
                </c:pt>
                <c:pt idx="210">
                  <c:v>74980.4920660154</c:v>
                </c:pt>
                <c:pt idx="211">
                  <c:v>74727.75792981006</c:v>
                </c:pt>
                <c:pt idx="212">
                  <c:v>74472.91767580301</c:v>
                </c:pt>
                <c:pt idx="213">
                  <c:v>74215.95375301257</c:v>
                </c:pt>
                <c:pt idx="214">
                  <c:v>73956.84846419888</c:v>
                </c:pt>
                <c:pt idx="215">
                  <c:v>73695.58396464506</c:v>
                </c:pt>
                <c:pt idx="216">
                  <c:v>73432.1422609283</c:v>
                </c:pt>
                <c:pt idx="217">
                  <c:v>73166.50520968057</c:v>
                </c:pt>
                <c:pt idx="218">
                  <c:v>72898.65451633911</c:v>
                </c:pt>
                <c:pt idx="219">
                  <c:v>72628.57173388648</c:v>
                </c:pt>
                <c:pt idx="220">
                  <c:v>72356.23826158006</c:v>
                </c:pt>
                <c:pt idx="221">
                  <c:v>72081.63534367109</c:v>
                </c:pt>
                <c:pt idx="222">
                  <c:v>71804.74406811288</c:v>
                </c:pt>
                <c:pt idx="223">
                  <c:v>71525.54536525835</c:v>
                </c:pt>
                <c:pt idx="224">
                  <c:v>71244.0200065467</c:v>
                </c:pt>
                <c:pt idx="225">
                  <c:v>70960.14860317913</c:v>
                </c:pt>
                <c:pt idx="226">
                  <c:v>70673.91160478348</c:v>
                </c:pt>
                <c:pt idx="227">
                  <c:v>70385.28929806787</c:v>
                </c:pt>
                <c:pt idx="228">
                  <c:v>70094.26180546297</c:v>
                </c:pt>
                <c:pt idx="229">
                  <c:v>69800.80908375303</c:v>
                </c:pt>
                <c:pt idx="230">
                  <c:v>69504.9109226955</c:v>
                </c:pt>
                <c:pt idx="231">
                  <c:v>69206.54694362918</c:v>
                </c:pt>
                <c:pt idx="232">
                  <c:v>68905.69659807062</c:v>
                </c:pt>
                <c:pt idx="233">
                  <c:v>68602.33916629908</c:v>
                </c:pt>
                <c:pt idx="234">
                  <c:v>68296.45375592944</c:v>
                </c:pt>
                <c:pt idx="235">
                  <c:v>67988.01930047339</c:v>
                </c:pt>
                <c:pt idx="236">
                  <c:v>67677.01455788853</c:v>
                </c:pt>
                <c:pt idx="237">
                  <c:v>67363.41810911546</c:v>
                </c:pt>
                <c:pt idx="238">
                  <c:v>67047.20835660263</c:v>
                </c:pt>
                <c:pt idx="239">
                  <c:v>66728.36352281885</c:v>
                </c:pt>
                <c:pt idx="240">
                  <c:v>66406.86164875355</c:v>
                </c:pt>
                <c:pt idx="241">
                  <c:v>66082.68059240436</c:v>
                </c:pt>
                <c:pt idx="242">
                  <c:v>65755.79802725227</c:v>
                </c:pt>
                <c:pt idx="243">
                  <c:v>65426.19144072391</c:v>
                </c:pt>
                <c:pt idx="244">
                  <c:v>65093.83813264114</c:v>
                </c:pt>
                <c:pt idx="245">
                  <c:v>64758.715213657684</c:v>
                </c:pt>
                <c:pt idx="246">
                  <c:v>64420.7996036827</c:v>
                </c:pt>
                <c:pt idx="247">
                  <c:v>64080.06803029126</c:v>
                </c:pt>
                <c:pt idx="248">
                  <c:v>63736.49702712156</c:v>
                </c:pt>
                <c:pt idx="249">
                  <c:v>63390.06293225877</c:v>
                </c:pt>
                <c:pt idx="250">
                  <c:v>63040.741886605465</c:v>
                </c:pt>
                <c:pt idx="251">
                  <c:v>62688.50983223838</c:v>
                </c:pt>
                <c:pt idx="252">
                  <c:v>62333.342510751565</c:v>
                </c:pt>
                <c:pt idx="253">
                  <c:v>61975.2154615857</c:v>
                </c:pt>
                <c:pt idx="254">
                  <c:v>61614.104020343446</c:v>
                </c:pt>
                <c:pt idx="255">
                  <c:v>61249.983317090846</c:v>
                </c:pt>
                <c:pt idx="256">
                  <c:v>60882.828274644475</c:v>
                </c:pt>
                <c:pt idx="257">
                  <c:v>60512.61360684438</c:v>
                </c:pt>
                <c:pt idx="258">
                  <c:v>60139.31381681262</c:v>
                </c:pt>
                <c:pt idx="259">
                  <c:v>59762.90319519726</c:v>
                </c:pt>
                <c:pt idx="260">
                  <c:v>59383.35581840177</c:v>
                </c:pt>
                <c:pt idx="261">
                  <c:v>59000.64554679965</c:v>
                </c:pt>
                <c:pt idx="262">
                  <c:v>58614.74602293418</c:v>
                </c:pt>
                <c:pt idx="263">
                  <c:v>58225.63066970317</c:v>
                </c:pt>
                <c:pt idx="264">
                  <c:v>57833.27268852857</c:v>
                </c:pt>
                <c:pt idx="265">
                  <c:v>57437.64505751084</c:v>
                </c:pt>
                <c:pt idx="266">
                  <c:v>57038.72052956797</c:v>
                </c:pt>
                <c:pt idx="267">
                  <c:v>56636.4716305589</c:v>
                </c:pt>
                <c:pt idx="268">
                  <c:v>56230.87065739143</c:v>
                </c:pt>
                <c:pt idx="269">
                  <c:v>55821.88967611423</c:v>
                </c:pt>
                <c:pt idx="270">
                  <c:v>55409.50051999305</c:v>
                </c:pt>
                <c:pt idx="271">
                  <c:v>54993.67478757086</c:v>
                </c:pt>
                <c:pt idx="272">
                  <c:v>54574.38384071182</c:v>
                </c:pt>
                <c:pt idx="273">
                  <c:v>54151.59880262895</c:v>
                </c:pt>
                <c:pt idx="274">
                  <c:v>53725.29055589539</c:v>
                </c:pt>
                <c:pt idx="275">
                  <c:v>53295.42974043906</c:v>
                </c:pt>
                <c:pt idx="276">
                  <c:v>52861.986751520584</c:v>
                </c:pt>
                <c:pt idx="277">
                  <c:v>52424.93173769446</c:v>
                </c:pt>
                <c:pt idx="278">
                  <c:v>51984.234598753115</c:v>
                </c:pt>
                <c:pt idx="279">
                  <c:v>51539.864983653926</c:v>
                </c:pt>
                <c:pt idx="280">
                  <c:v>51091.79228842891</c:v>
                </c:pt>
                <c:pt idx="281">
                  <c:v>50639.98565407702</c:v>
                </c:pt>
                <c:pt idx="282">
                  <c:v>50184.41396443886</c:v>
                </c:pt>
                <c:pt idx="283">
                  <c:v>49725.04584405372</c:v>
                </c:pt>
                <c:pt idx="284">
                  <c:v>49261.8496559987</c:v>
                </c:pt>
                <c:pt idx="285">
                  <c:v>48794.79349970989</c:v>
                </c:pt>
                <c:pt idx="286">
                  <c:v>48323.845208785344</c:v>
                </c:pt>
                <c:pt idx="287">
                  <c:v>47848.972348769756</c:v>
                </c:pt>
                <c:pt idx="288">
                  <c:v>47370.14221492071</c:v>
                </c:pt>
                <c:pt idx="289">
                  <c:v>46887.32182995625</c:v>
                </c:pt>
                <c:pt idx="290">
                  <c:v>46400.477941783756</c:v>
                </c:pt>
                <c:pt idx="291">
                  <c:v>45909.57702120982</c:v>
                </c:pt>
                <c:pt idx="292">
                  <c:v>45414.5852596311</c:v>
                </c:pt>
                <c:pt idx="293">
                  <c:v>44915.468566705895</c:v>
                </c:pt>
                <c:pt idx="294">
                  <c:v>44412.192568006314</c:v>
                </c:pt>
                <c:pt idx="295">
                  <c:v>43904.7226026509</c:v>
                </c:pt>
                <c:pt idx="296">
                  <c:v>43393.023720917525</c:v>
                </c:pt>
                <c:pt idx="297">
                  <c:v>42877.060681836374</c:v>
                </c:pt>
                <c:pt idx="298">
                  <c:v>42356.79795076288</c:v>
                </c:pt>
                <c:pt idx="299">
                  <c:v>41832.19969693044</c:v>
                </c:pt>
                <c:pt idx="300">
                  <c:v>41303.229790982725</c:v>
                </c:pt>
                <c:pt idx="301">
                  <c:v>40769.85180248545</c:v>
                </c:pt>
                <c:pt idx="302">
                  <c:v>40232.028997417365</c:v>
                </c:pt>
                <c:pt idx="303">
                  <c:v>39689.72433564038</c:v>
                </c:pt>
                <c:pt idx="304">
                  <c:v>39142.900468348584</c:v>
                </c:pt>
                <c:pt idx="305">
                  <c:v>38591.519735496026</c:v>
                </c:pt>
                <c:pt idx="306">
                  <c:v>38035.54416320303</c:v>
                </c:pt>
                <c:pt idx="307">
                  <c:v>37474.93546114092</c:v>
                </c:pt>
                <c:pt idx="308">
                  <c:v>36909.65501989496</c:v>
                </c:pt>
                <c:pt idx="309">
                  <c:v>36339.66390830529</c:v>
                </c:pt>
                <c:pt idx="310">
                  <c:v>35764.9228707857</c:v>
                </c:pt>
                <c:pt idx="311">
                  <c:v>35185.392324620116</c:v>
                </c:pt>
                <c:pt idx="312">
                  <c:v>34601.03235723649</c:v>
                </c:pt>
                <c:pt idx="313">
                  <c:v>34011.80272345799</c:v>
                </c:pt>
                <c:pt idx="314">
                  <c:v>33417.66284273135</c:v>
                </c:pt>
                <c:pt idx="315">
                  <c:v>32818.57179633198</c:v>
                </c:pt>
                <c:pt idx="316">
                  <c:v>32214.488324545946</c:v>
                </c:pt>
                <c:pt idx="317">
                  <c:v>31605.370823828365</c:v>
                </c:pt>
                <c:pt idx="318">
                  <c:v>30991.177343938136</c:v>
                </c:pt>
                <c:pt idx="319">
                  <c:v>30371.86558504882</c:v>
                </c:pt>
                <c:pt idx="320">
                  <c:v>29747.39289483543</c:v>
                </c:pt>
                <c:pt idx="321">
                  <c:v>29117.716265536925</c:v>
                </c:pt>
                <c:pt idx="322">
                  <c:v>28482.792330994267</c:v>
                </c:pt>
                <c:pt idx="323">
                  <c:v>27842.577363663753</c:v>
                </c:pt>
                <c:pt idx="324">
                  <c:v>27197.027271605486</c:v>
                </c:pt>
                <c:pt idx="325">
                  <c:v>26546.097595446732</c:v>
                </c:pt>
                <c:pt idx="326">
                  <c:v>25889.74350531999</c:v>
                </c:pt>
                <c:pt idx="327">
                  <c:v>25227.919797775525</c:v>
                </c:pt>
                <c:pt idx="328">
                  <c:v>24560.58089266819</c:v>
                </c:pt>
                <c:pt idx="329">
                  <c:v>23887.680830018293</c:v>
                </c:pt>
                <c:pt idx="330">
                  <c:v>23209.173266846312</c:v>
                </c:pt>
                <c:pt idx="331">
                  <c:v>22525.011473981234</c:v>
                </c:pt>
                <c:pt idx="332">
                  <c:v>21835.14833284228</c:v>
                </c:pt>
                <c:pt idx="333">
                  <c:v>21139.536332193835</c:v>
                </c:pt>
                <c:pt idx="334">
                  <c:v>20438.127564873317</c:v>
                </c:pt>
                <c:pt idx="335">
                  <c:v>19730.873724491797</c:v>
                </c:pt>
                <c:pt idx="336">
                  <c:v>19017.7261021071</c:v>
                </c:pt>
                <c:pt idx="337">
                  <c:v>18298.635582869192</c:v>
                </c:pt>
                <c:pt idx="338">
                  <c:v>17573.55264263764</c:v>
                </c:pt>
                <c:pt idx="339">
                  <c:v>16842.42734457082</c:v>
                </c:pt>
                <c:pt idx="340">
                  <c:v>16105.209335686779</c:v>
                </c:pt>
                <c:pt idx="341">
                  <c:v>15361.84784339537</c:v>
                </c:pt>
                <c:pt idx="342">
                  <c:v>14612.291672001533</c:v>
                </c:pt>
                <c:pt idx="343">
                  <c:v>13856.489199179414</c:v>
                </c:pt>
                <c:pt idx="344">
                  <c:v>13094.38837241711</c:v>
                </c:pt>
                <c:pt idx="345">
                  <c:v>12325.936705431788</c:v>
                </c:pt>
                <c:pt idx="346">
                  <c:v>11551.081274554921</c:v>
                </c:pt>
                <c:pt idx="347">
                  <c:v>10769.768715087414</c:v>
                </c:pt>
                <c:pt idx="348">
                  <c:v>9981.945217624343</c:v>
                </c:pt>
                <c:pt idx="349">
                  <c:v>9187.55652434908</c:v>
                </c:pt>
                <c:pt idx="350">
                  <c:v>8386.547925296523</c:v>
                </c:pt>
                <c:pt idx="351">
                  <c:v>7578.864254585196</c:v>
                </c:pt>
                <c:pt idx="352">
                  <c:v>6764.449886617941</c:v>
                </c:pt>
                <c:pt idx="353">
                  <c:v>5943.248732250959</c:v>
                </c:pt>
                <c:pt idx="354">
                  <c:v>5115.204234930919</c:v>
                </c:pt>
                <c:pt idx="355">
                  <c:v>4280.259366799878</c:v>
                </c:pt>
                <c:pt idx="356">
                  <c:v>3438.3566247677454</c:v>
                </c:pt>
                <c:pt idx="357">
                  <c:v>2589.4380265520117</c:v>
                </c:pt>
                <c:pt idx="358">
                  <c:v>1733.44510668448</c:v>
                </c:pt>
                <c:pt idx="359">
                  <c:v>870.3189124847189</c:v>
                </c:pt>
                <c:pt idx="360">
                  <c:v>-4.0245140553452075E-11</c:v>
                </c:pt>
              </c:numCache>
            </c:numRef>
          </c:val>
        </c:ser>
        <c:axId val="24800275"/>
        <c:axId val="21875884"/>
        <c:axId val="62665229"/>
      </c:area3DChart>
      <c:catAx>
        <c:axId val="2480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Months </a:t>
                </a:r>
              </a:p>
            </c:rich>
          </c:tx>
          <c:layout>
            <c:manualLayout>
              <c:xMode val="factor"/>
              <c:yMode val="factor"/>
              <c:x val="0.005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75884"/>
        <c:crosses val="autoZero"/>
        <c:auto val="1"/>
        <c:lblOffset val="100"/>
        <c:tickLblSkip val="30"/>
        <c:tickMarkSkip val="12"/>
        <c:noMultiLvlLbl val="0"/>
      </c:catAx>
      <c:valAx>
        <c:axId val="218758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Loan Amount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0275"/>
        <c:crossesAt val="1"/>
        <c:crossBetween val="midCat"/>
        <c:dispUnits/>
      </c:valAx>
      <c:serAx>
        <c:axId val="62665229"/>
        <c:scaling>
          <c:orientation val="minMax"/>
        </c:scaling>
        <c:axPos val="b"/>
        <c:delete val="1"/>
        <c:majorTickMark val="out"/>
        <c:minorTickMark val="none"/>
        <c:tickLblPos val="nextTo"/>
        <c:crossAx val="218758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.25" bottom="1" header="0.26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619875"/>
    <xdr:graphicFrame>
      <xdr:nvGraphicFramePr>
        <xdr:cNvPr id="1" name="Chart 1"/>
        <xdr:cNvGraphicFramePr/>
      </xdr:nvGraphicFramePr>
      <xdr:xfrm>
        <a:off x="0" y="0"/>
        <a:ext cx="92964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abSelected="1" zoomScale="75" zoomScaleNormal="75" zoomScalePageLayoutView="0" workbookViewId="0" topLeftCell="A2">
      <selection activeCell="D12" sqref="D12"/>
    </sheetView>
  </sheetViews>
  <sheetFormatPr defaultColWidth="11.421875" defaultRowHeight="12.75"/>
  <cols>
    <col min="1" max="1" width="8.8515625" style="0" customWidth="1"/>
    <col min="2" max="2" width="9.28125" style="0" customWidth="1"/>
    <col min="3" max="3" width="24.7109375" style="0" customWidth="1"/>
    <col min="4" max="4" width="25.421875" style="0" customWidth="1"/>
    <col min="5" max="5" width="9.28125" style="0" customWidth="1"/>
    <col min="6" max="7" width="8.8515625" style="0" customWidth="1"/>
    <col min="8" max="8" width="9.7109375" style="0" customWidth="1"/>
    <col min="9" max="9" width="8.8515625" style="0" customWidth="1"/>
    <col min="10" max="10" width="9.7109375" style="0" customWidth="1"/>
    <col min="11" max="11" width="12.28125" style="0" customWidth="1"/>
    <col min="12" max="12" width="5.28125" style="0" customWidth="1"/>
    <col min="13" max="16384" width="8.8515625" style="0" customWidth="1"/>
  </cols>
  <sheetData>
    <row r="2" spans="2:5" ht="40.5" customHeight="1" thickBot="1">
      <c r="B2" s="19"/>
      <c r="C2" s="19"/>
      <c r="D2" s="19"/>
      <c r="E2" s="19"/>
    </row>
    <row r="3" spans="2:5" s="18" customFormat="1" ht="36.75" thickBot="1" thickTop="1">
      <c r="B3" s="20"/>
      <c r="C3" s="32" t="s">
        <v>15</v>
      </c>
      <c r="D3" s="33"/>
      <c r="E3" s="20"/>
    </row>
    <row r="4" spans="2:5" ht="7.5" customHeight="1" thickBot="1" thickTop="1">
      <c r="B4" s="19"/>
      <c r="C4" s="36"/>
      <c r="D4" s="37"/>
      <c r="E4" s="19"/>
    </row>
    <row r="5" spans="2:5" s="17" customFormat="1" ht="25.5" thickBot="1">
      <c r="B5" s="21"/>
      <c r="C5" s="26" t="s">
        <v>0</v>
      </c>
      <c r="D5" s="22">
        <v>100000</v>
      </c>
      <c r="E5" s="21"/>
    </row>
    <row r="6" spans="2:5" s="17" customFormat="1" ht="25.5" thickBot="1">
      <c r="B6" s="21"/>
      <c r="C6" s="26" t="s">
        <v>18</v>
      </c>
      <c r="D6" s="23">
        <v>360</v>
      </c>
      <c r="E6" s="21"/>
    </row>
    <row r="7" spans="2:5" s="17" customFormat="1" ht="25.5" thickBot="1">
      <c r="B7" s="21"/>
      <c r="C7" s="26" t="s">
        <v>1</v>
      </c>
      <c r="D7" s="24">
        <v>0.1</v>
      </c>
      <c r="E7" s="21"/>
    </row>
    <row r="8" spans="2:5" s="17" customFormat="1" ht="25.5" thickBot="1">
      <c r="B8" s="21"/>
      <c r="C8" s="27" t="s">
        <v>17</v>
      </c>
      <c r="D8" s="25">
        <f>-PMT(D7/12,D6,D5)</f>
        <v>877.5715700887987</v>
      </c>
      <c r="E8" s="21"/>
    </row>
    <row r="9" spans="2:5" ht="15" thickBot="1" thickTop="1">
      <c r="B9" s="19"/>
      <c r="C9" s="19"/>
      <c r="D9" s="19"/>
      <c r="E9" s="19"/>
    </row>
    <row r="10" spans="2:5" s="18" customFormat="1" ht="34.5" thickBot="1" thickTop="1">
      <c r="B10" s="20"/>
      <c r="C10" s="34" t="s">
        <v>16</v>
      </c>
      <c r="D10" s="35"/>
      <c r="E10" s="20"/>
    </row>
    <row r="11" spans="2:5" ht="7.5" customHeight="1" thickBot="1" thickTop="1">
      <c r="B11" s="19"/>
      <c r="C11" s="38"/>
      <c r="D11" s="37"/>
      <c r="E11" s="19"/>
    </row>
    <row r="12" spans="2:5" s="17" customFormat="1" ht="25.5" thickBot="1">
      <c r="B12" s="21"/>
      <c r="C12" s="26" t="s">
        <v>2</v>
      </c>
      <c r="D12" s="28">
        <f>PV(D14/12,D13,-D15)</f>
        <v>64367.74101347378</v>
      </c>
      <c r="E12" s="21"/>
    </row>
    <row r="13" spans="2:5" s="17" customFormat="1" ht="25.5" thickBot="1">
      <c r="B13" s="21"/>
      <c r="C13" s="26" t="s">
        <v>3</v>
      </c>
      <c r="D13" s="29">
        <v>96</v>
      </c>
      <c r="E13" s="21"/>
    </row>
    <row r="14" spans="2:5" s="17" customFormat="1" ht="25.5" thickBot="1">
      <c r="B14" s="21"/>
      <c r="C14" s="26" t="s">
        <v>1</v>
      </c>
      <c r="D14" s="30">
        <v>0.07</v>
      </c>
      <c r="E14" s="21"/>
    </row>
    <row r="15" spans="2:5" s="17" customFormat="1" ht="25.5" thickBot="1">
      <c r="B15" s="21"/>
      <c r="C15" s="26" t="s">
        <v>4</v>
      </c>
      <c r="D15" s="31">
        <f>D8</f>
        <v>877.5715700887987</v>
      </c>
      <c r="E15" s="21"/>
    </row>
    <row r="16" spans="2:5" ht="33.75" customHeight="1">
      <c r="B16" s="19"/>
      <c r="C16" s="19"/>
      <c r="D16" s="19"/>
      <c r="E16" s="19"/>
    </row>
  </sheetData>
  <sheetProtection/>
  <mergeCells count="4">
    <mergeCell ref="C3:D3"/>
    <mergeCell ref="C10:D10"/>
    <mergeCell ref="C4:D4"/>
    <mergeCell ref="C11:D11"/>
  </mergeCells>
  <printOptions/>
  <pageMargins left="0.7479166666666667" right="0.7479166666666667" top="0.9840277777777778" bottom="0.9840277777777777" header="0.5118055555555556" footer="0.5"/>
  <pageSetup horizontalDpi="300" verticalDpi="300" orientation="portrait"/>
  <headerFooter alignWithMargins="0"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6"/>
  <sheetViews>
    <sheetView zoomScalePageLayoutView="0" workbookViewId="0" topLeftCell="A325">
      <selection activeCell="F364" sqref="F364"/>
    </sheetView>
  </sheetViews>
  <sheetFormatPr defaultColWidth="11.421875" defaultRowHeight="12.75"/>
  <cols>
    <col min="1" max="2" width="8.8515625" style="0" customWidth="1"/>
    <col min="3" max="3" width="9.7109375" style="0" customWidth="1"/>
    <col min="4" max="4" width="11.28125" style="0" customWidth="1"/>
    <col min="5" max="5" width="9.7109375" style="0" customWidth="1"/>
    <col min="6" max="6" width="12.28125" style="0" customWidth="1"/>
    <col min="7" max="7" width="9.7109375" style="0" customWidth="1"/>
    <col min="8" max="8" width="11.7109375" style="0" customWidth="1"/>
    <col min="9" max="9" width="8.8515625" style="0" customWidth="1"/>
    <col min="10" max="10" width="10.7109375" style="0" customWidth="1"/>
    <col min="11" max="16384" width="8.8515625" style="0" customWidth="1"/>
  </cols>
  <sheetData>
    <row r="1" spans="1:6" ht="12.75">
      <c r="A1" s="39" t="s">
        <v>5</v>
      </c>
      <c r="B1" s="39"/>
      <c r="C1" s="39"/>
      <c r="D1" s="39"/>
      <c r="E1" s="39"/>
      <c r="F1" s="39"/>
    </row>
    <row r="3" spans="1:6" ht="12.75">
      <c r="A3" s="1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3" t="s">
        <v>11</v>
      </c>
    </row>
    <row r="4" spans="1:6" ht="12.75">
      <c r="A4" t="s">
        <v>12</v>
      </c>
      <c r="B4" s="4">
        <f>Input!D6</f>
        <v>360</v>
      </c>
      <c r="C4" s="5">
        <f>Input!$D$8</f>
        <v>877.5715700887987</v>
      </c>
      <c r="D4" s="6">
        <f>-PPMT(Input!$D$7/12,$B$4-B5,$B$4,$F$4)</f>
        <v>44.23823675546545</v>
      </c>
      <c r="E4" s="6">
        <f>-IPMT(Input!$D$7/12,$B$4-B5,$B$4,$F$4)</f>
        <v>833.3333333333334</v>
      </c>
      <c r="F4" s="7">
        <f>Input!D5</f>
        <v>100000</v>
      </c>
    </row>
    <row r="5" spans="1:6" ht="12.75">
      <c r="A5" s="4">
        <f aca="true" t="shared" si="0" ref="A5:A68">$B$4-B5</f>
        <v>1</v>
      </c>
      <c r="B5" s="4">
        <f aca="true" t="shared" si="1" ref="B5:B68">B4-1</f>
        <v>359</v>
      </c>
      <c r="C5" s="8">
        <f>Input!$D$8</f>
        <v>877.5715700887987</v>
      </c>
      <c r="D5" s="9">
        <f>-PPMT(Input!$D$7/12,$B$4-B6,$B$4,$F$4)</f>
        <v>44.60688872842766</v>
      </c>
      <c r="E5" s="9">
        <f>-IPMT(Input!$D$7/12,$B$4-B6,$B$4,$F$4)</f>
        <v>832.9646813603711</v>
      </c>
      <c r="F5" s="9">
        <f aca="true" t="shared" si="2" ref="F5:F68">F4-D4</f>
        <v>99955.76176324453</v>
      </c>
    </row>
    <row r="6" spans="1:6" ht="12.75">
      <c r="A6" s="4">
        <f t="shared" si="0"/>
        <v>2</v>
      </c>
      <c r="B6" s="4">
        <f t="shared" si="1"/>
        <v>358</v>
      </c>
      <c r="C6" s="8">
        <f>Input!$D$8</f>
        <v>877.5715700887987</v>
      </c>
      <c r="D6" s="9">
        <f>-PPMT(Input!$D$7/12,$B$4-B7,$B$4,$F$4)</f>
        <v>44.97861280116456</v>
      </c>
      <c r="E6" s="9">
        <f>-IPMT(Input!$D$7/12,$B$4-B7,$B$4,$F$4)</f>
        <v>832.5929572876341</v>
      </c>
      <c r="F6" s="9">
        <f t="shared" si="2"/>
        <v>99911.1548745161</v>
      </c>
    </row>
    <row r="7" spans="1:6" ht="12.75">
      <c r="A7" s="4">
        <f t="shared" si="0"/>
        <v>3</v>
      </c>
      <c r="B7" s="4">
        <f t="shared" si="1"/>
        <v>357</v>
      </c>
      <c r="C7" s="8">
        <f>Input!$D$8</f>
        <v>877.5715700887987</v>
      </c>
      <c r="D7" s="9">
        <f>-PPMT(Input!$D$7/12,$B$4-B8,$B$4,$F$4)</f>
        <v>45.35343457450759</v>
      </c>
      <c r="E7" s="9">
        <f>-IPMT(Input!$D$7/12,$B$4-B8,$B$4,$F$4)</f>
        <v>832.2181355142911</v>
      </c>
      <c r="F7" s="9">
        <f t="shared" si="2"/>
        <v>99866.17626171494</v>
      </c>
    </row>
    <row r="8" spans="1:6" ht="12.75">
      <c r="A8" s="4">
        <f t="shared" si="0"/>
        <v>4</v>
      </c>
      <c r="B8" s="4">
        <f t="shared" si="1"/>
        <v>356</v>
      </c>
      <c r="C8" s="8">
        <f>Input!$D$8</f>
        <v>877.5715700887987</v>
      </c>
      <c r="D8" s="9">
        <f>-PPMT(Input!$D$7/12,$B$4-B9,$B$4,$F$4)</f>
        <v>45.73137986262849</v>
      </c>
      <c r="E8" s="9">
        <f>-IPMT(Input!$D$7/12,$B$4-B9,$B$4,$F$4)</f>
        <v>831.8401902261703</v>
      </c>
      <c r="F8" s="9">
        <f t="shared" si="2"/>
        <v>99820.82282714042</v>
      </c>
    </row>
    <row r="9" spans="1:6" ht="12.75">
      <c r="A9" s="4">
        <f t="shared" si="0"/>
        <v>5</v>
      </c>
      <c r="B9" s="4">
        <f t="shared" si="1"/>
        <v>355</v>
      </c>
      <c r="C9" s="8">
        <f>Input!$D$8</f>
        <v>877.5715700887987</v>
      </c>
      <c r="D9" s="9">
        <f>-PPMT(Input!$D$7/12,$B$4-B10,$B$4,$F$4)</f>
        <v>46.11247469481706</v>
      </c>
      <c r="E9" s="9">
        <f>-IPMT(Input!$D$7/12,$B$4-B10,$B$4,$F$4)</f>
        <v>831.4590953939818</v>
      </c>
      <c r="F9" s="9">
        <f t="shared" si="2"/>
        <v>99775.0914472778</v>
      </c>
    </row>
    <row r="10" spans="1:6" ht="12.75">
      <c r="A10" s="4">
        <f t="shared" si="0"/>
        <v>6</v>
      </c>
      <c r="B10" s="4">
        <f t="shared" si="1"/>
        <v>354</v>
      </c>
      <c r="C10" s="8">
        <f>Input!$D$8</f>
        <v>877.5715700887987</v>
      </c>
      <c r="D10" s="9">
        <f>-PPMT(Input!$D$7/12,$B$4-B11,$B$4,$F$4)</f>
        <v>46.49674531727387</v>
      </c>
      <c r="E10" s="9">
        <f>-IPMT(Input!$D$7/12,$B$4-B11,$B$4,$F$4)</f>
        <v>831.074824771525</v>
      </c>
      <c r="F10" s="9">
        <f t="shared" si="2"/>
        <v>99728.97897258298</v>
      </c>
    </row>
    <row r="11" spans="1:6" ht="12.75">
      <c r="A11" s="4">
        <f t="shared" si="0"/>
        <v>7</v>
      </c>
      <c r="B11" s="4">
        <f t="shared" si="1"/>
        <v>353</v>
      </c>
      <c r="C11" s="8">
        <f>Input!$D$8</f>
        <v>877.5715700887987</v>
      </c>
      <c r="D11" s="9">
        <f>-PPMT(Input!$D$7/12,$B$4-B12,$B$4,$F$4)</f>
        <v>46.884218194917814</v>
      </c>
      <c r="E11" s="9">
        <f>-IPMT(Input!$D$7/12,$B$4-B12,$B$4,$F$4)</f>
        <v>830.687351893881</v>
      </c>
      <c r="F11" s="9">
        <f t="shared" si="2"/>
        <v>99682.4822272657</v>
      </c>
    </row>
    <row r="12" spans="1:6" ht="12.75">
      <c r="A12" s="4">
        <f t="shared" si="0"/>
        <v>8</v>
      </c>
      <c r="B12" s="4">
        <f t="shared" si="1"/>
        <v>352</v>
      </c>
      <c r="C12" s="8">
        <f>Input!$D$8</f>
        <v>877.5715700887987</v>
      </c>
      <c r="D12" s="9">
        <f>-PPMT(Input!$D$7/12,$B$4-B13,$B$4,$F$4)</f>
        <v>47.2749200132088</v>
      </c>
      <c r="E12" s="9">
        <f>-IPMT(Input!$D$7/12,$B$4-B13,$B$4,$F$4)</f>
        <v>830.29665007559</v>
      </c>
      <c r="F12" s="9">
        <f t="shared" si="2"/>
        <v>99635.59800907079</v>
      </c>
    </row>
    <row r="13" spans="1:6" ht="12.75">
      <c r="A13" s="4">
        <f t="shared" si="0"/>
        <v>9</v>
      </c>
      <c r="B13" s="4">
        <f t="shared" si="1"/>
        <v>351</v>
      </c>
      <c r="C13" s="8">
        <f>Input!$D$8</f>
        <v>877.5715700887987</v>
      </c>
      <c r="D13" s="9">
        <f>-PPMT(Input!$D$7/12,$B$4-B14,$B$4,$F$4)</f>
        <v>47.668877679985535</v>
      </c>
      <c r="E13" s="9">
        <f>-IPMT(Input!$D$7/12,$B$4-B14,$B$4,$F$4)</f>
        <v>829.9026924088133</v>
      </c>
      <c r="F13" s="9">
        <f t="shared" si="2"/>
        <v>99588.32308905758</v>
      </c>
    </row>
    <row r="14" spans="1:6" ht="12.75">
      <c r="A14" s="4">
        <f t="shared" si="0"/>
        <v>10</v>
      </c>
      <c r="B14" s="4">
        <f t="shared" si="1"/>
        <v>350</v>
      </c>
      <c r="C14" s="8">
        <f>Input!$D$8</f>
        <v>877.5715700887987</v>
      </c>
      <c r="D14" s="9">
        <f>-PPMT(Input!$D$7/12,$B$4-B15,$B$4,$F$4)</f>
        <v>48.06611832731874</v>
      </c>
      <c r="E14" s="9">
        <f>-IPMT(Input!$D$7/12,$B$4-B15,$B$4,$F$4)</f>
        <v>829.5054517614799</v>
      </c>
      <c r="F14" s="9">
        <f t="shared" si="2"/>
        <v>99540.6542113776</v>
      </c>
    </row>
    <row r="15" spans="1:6" ht="12.75">
      <c r="A15" s="4">
        <f t="shared" si="0"/>
        <v>11</v>
      </c>
      <c r="B15" s="4">
        <f t="shared" si="1"/>
        <v>349</v>
      </c>
      <c r="C15" s="8">
        <f>Input!$D$8</f>
        <v>877.5715700887987</v>
      </c>
      <c r="D15" s="9">
        <f>-PPMT(Input!$D$7/12,$B$4-B16,$B$4,$F$4)</f>
        <v>48.46666931337974</v>
      </c>
      <c r="E15" s="9">
        <f>-IPMT(Input!$D$7/12,$B$4-B16,$B$4,$F$4)</f>
        <v>829.1049007754191</v>
      </c>
      <c r="F15" s="9">
        <f t="shared" si="2"/>
        <v>99492.58809305028</v>
      </c>
    </row>
    <row r="16" spans="1:6" ht="12.75">
      <c r="A16" s="1">
        <f t="shared" si="0"/>
        <v>12</v>
      </c>
      <c r="B16" s="2">
        <f t="shared" si="1"/>
        <v>348</v>
      </c>
      <c r="C16" s="10">
        <f>Input!$D$8</f>
        <v>877.5715700887987</v>
      </c>
      <c r="D16" s="11">
        <f>-PPMT(Input!$D$7/12,$B$4-B17,$B$4,$F$4)</f>
        <v>48.87055822432457</v>
      </c>
      <c r="E16" s="11">
        <f>-IPMT(Input!$D$7/12,$B$4-B17,$B$4,$F$4)</f>
        <v>828.7010118644741</v>
      </c>
      <c r="F16" s="12">
        <f t="shared" si="2"/>
        <v>99444.1214237369</v>
      </c>
    </row>
    <row r="17" spans="1:6" ht="12.75">
      <c r="A17" s="4">
        <f t="shared" si="0"/>
        <v>13</v>
      </c>
      <c r="B17" s="4">
        <f t="shared" si="1"/>
        <v>347</v>
      </c>
      <c r="C17" s="8">
        <f>Input!$D$8</f>
        <v>877.5715700887987</v>
      </c>
      <c r="D17" s="9">
        <f>-PPMT(Input!$D$7/12,$B$4-B18,$B$4,$F$4)</f>
        <v>49.27781287619394</v>
      </c>
      <c r="E17" s="9">
        <f>-IPMT(Input!$D$7/12,$B$4-B18,$B$4,$F$4)</f>
        <v>828.2937572126048</v>
      </c>
      <c r="F17" s="9">
        <f t="shared" si="2"/>
        <v>99395.25086551257</v>
      </c>
    </row>
    <row r="18" spans="1:6" ht="12.75">
      <c r="A18" s="4">
        <f t="shared" si="0"/>
        <v>14</v>
      </c>
      <c r="B18" s="4">
        <f t="shared" si="1"/>
        <v>346</v>
      </c>
      <c r="C18" s="8">
        <f>Input!$D$8</f>
        <v>877.5715700887987</v>
      </c>
      <c r="D18" s="9">
        <f>-PPMT(Input!$D$7/12,$B$4-B19,$B$4,$F$4)</f>
        <v>49.68846131682889</v>
      </c>
      <c r="E18" s="9">
        <f>-IPMT(Input!$D$7/12,$B$4-B19,$B$4,$F$4)</f>
        <v>827.8831087719699</v>
      </c>
      <c r="F18" s="9">
        <f t="shared" si="2"/>
        <v>99345.97305263637</v>
      </c>
    </row>
    <row r="19" spans="1:6" ht="12.75">
      <c r="A19" s="4">
        <f t="shared" si="0"/>
        <v>15</v>
      </c>
      <c r="B19" s="4">
        <f t="shared" si="1"/>
        <v>345</v>
      </c>
      <c r="C19" s="8">
        <f>Input!$D$8</f>
        <v>877.5715700887987</v>
      </c>
      <c r="D19" s="9">
        <f>-PPMT(Input!$D$7/12,$B$4-B20,$B$4,$F$4)</f>
        <v>50.10253182780246</v>
      </c>
      <c r="E19" s="9">
        <f>-IPMT(Input!$D$7/12,$B$4-B20,$B$4,$F$4)</f>
        <v>827.4690382609962</v>
      </c>
      <c r="F19" s="9">
        <f t="shared" si="2"/>
        <v>99296.28459131955</v>
      </c>
    </row>
    <row r="20" spans="1:6" ht="12.75">
      <c r="A20" s="4">
        <f t="shared" si="0"/>
        <v>16</v>
      </c>
      <c r="B20" s="4">
        <f t="shared" si="1"/>
        <v>344</v>
      </c>
      <c r="C20" s="8">
        <f>Input!$D$8</f>
        <v>877.5715700887987</v>
      </c>
      <c r="D20" s="9">
        <f>-PPMT(Input!$D$7/12,$B$4-B21,$B$4,$F$4)</f>
        <v>50.520052926367484</v>
      </c>
      <c r="E20" s="9">
        <f>-IPMT(Input!$D$7/12,$B$4-B21,$B$4,$F$4)</f>
        <v>827.0515171624312</v>
      </c>
      <c r="F20" s="9">
        <f t="shared" si="2"/>
        <v>99246.18205949175</v>
      </c>
    </row>
    <row r="21" spans="1:6" ht="12.75">
      <c r="A21" s="4">
        <f t="shared" si="0"/>
        <v>17</v>
      </c>
      <c r="B21" s="4">
        <f t="shared" si="1"/>
        <v>343</v>
      </c>
      <c r="C21" s="8">
        <f>Input!$D$8</f>
        <v>877.5715700887987</v>
      </c>
      <c r="D21" s="9">
        <f>-PPMT(Input!$D$7/12,$B$4-B22,$B$4,$F$4)</f>
        <v>50.941053367420544</v>
      </c>
      <c r="E21" s="9">
        <f>-IPMT(Input!$D$7/12,$B$4-B22,$B$4,$F$4)</f>
        <v>826.6305167213782</v>
      </c>
      <c r="F21" s="9">
        <f t="shared" si="2"/>
        <v>99195.66200656538</v>
      </c>
    </row>
    <row r="22" spans="1:6" ht="12.75">
      <c r="A22" s="4">
        <f t="shared" si="0"/>
        <v>18</v>
      </c>
      <c r="B22" s="4">
        <f t="shared" si="1"/>
        <v>342</v>
      </c>
      <c r="C22" s="8">
        <f>Input!$D$8</f>
        <v>877.5715700887987</v>
      </c>
      <c r="D22" s="9">
        <f>-PPMT(Input!$D$7/12,$B$4-B23,$B$4,$F$4)</f>
        <v>51.365562145482386</v>
      </c>
      <c r="E22" s="9">
        <f>-IPMT(Input!$D$7/12,$B$4-B23,$B$4,$F$4)</f>
        <v>826.2060079433164</v>
      </c>
      <c r="F22" s="9">
        <f t="shared" si="2"/>
        <v>99144.72095319796</v>
      </c>
    </row>
    <row r="23" spans="1:6" ht="12.75">
      <c r="A23" s="4">
        <f t="shared" si="0"/>
        <v>19</v>
      </c>
      <c r="B23" s="4">
        <f t="shared" si="1"/>
        <v>341</v>
      </c>
      <c r="C23" s="8">
        <f>Input!$D$8</f>
        <v>877.5715700887987</v>
      </c>
      <c r="D23" s="9">
        <f>-PPMT(Input!$D$7/12,$B$4-B24,$B$4,$F$4)</f>
        <v>51.79360849669473</v>
      </c>
      <c r="E23" s="9">
        <f>-IPMT(Input!$D$7/12,$B$4-B24,$B$4,$F$4)</f>
        <v>825.777961592104</v>
      </c>
      <c r="F23" s="9">
        <f t="shared" si="2"/>
        <v>99093.35539105248</v>
      </c>
    </row>
    <row r="24" spans="1:6" ht="12.75">
      <c r="A24" s="4">
        <f t="shared" si="0"/>
        <v>20</v>
      </c>
      <c r="B24" s="4">
        <f t="shared" si="1"/>
        <v>340</v>
      </c>
      <c r="C24" s="8">
        <f>Input!$D$8</f>
        <v>877.5715700887987</v>
      </c>
      <c r="D24" s="9">
        <f>-PPMT(Input!$D$7/12,$B$4-B25,$B$4,$F$4)</f>
        <v>52.22522190083385</v>
      </c>
      <c r="E24" s="9">
        <f>-IPMT(Input!$D$7/12,$B$4-B25,$B$4,$F$4)</f>
        <v>825.3463481879648</v>
      </c>
      <c r="F24" s="9">
        <f t="shared" si="2"/>
        <v>99041.56178255579</v>
      </c>
    </row>
    <row r="25" spans="1:6" ht="12.75">
      <c r="A25" s="4">
        <f t="shared" si="0"/>
        <v>21</v>
      </c>
      <c r="B25" s="4">
        <f t="shared" si="1"/>
        <v>339</v>
      </c>
      <c r="C25" s="8">
        <f>Input!$D$8</f>
        <v>877.5715700887987</v>
      </c>
      <c r="D25" s="9">
        <f>-PPMT(Input!$D$7/12,$B$4-B26,$B$4,$F$4)</f>
        <v>52.6604320833408</v>
      </c>
      <c r="E25" s="9">
        <f>-IPMT(Input!$D$7/12,$B$4-B26,$B$4,$F$4)</f>
        <v>824.9111380054579</v>
      </c>
      <c r="F25" s="9">
        <f t="shared" si="2"/>
        <v>98989.33656065495</v>
      </c>
    </row>
    <row r="26" spans="1:6" ht="12.75">
      <c r="A26" s="4">
        <f t="shared" si="0"/>
        <v>22</v>
      </c>
      <c r="B26" s="4">
        <f t="shared" si="1"/>
        <v>338</v>
      </c>
      <c r="C26" s="8">
        <f>Input!$D$8</f>
        <v>877.5715700887987</v>
      </c>
      <c r="D26" s="9">
        <f>-PPMT(Input!$D$7/12,$B$4-B27,$B$4,$F$4)</f>
        <v>53.09926901736864</v>
      </c>
      <c r="E26" s="9">
        <f>-IPMT(Input!$D$7/12,$B$4-B27,$B$4,$F$4)</f>
        <v>824.47230107143</v>
      </c>
      <c r="F26" s="9">
        <f t="shared" si="2"/>
        <v>98936.6761285716</v>
      </c>
    </row>
    <row r="27" spans="1:6" ht="12.75">
      <c r="A27" s="4">
        <f t="shared" si="0"/>
        <v>23</v>
      </c>
      <c r="B27" s="4">
        <f t="shared" si="1"/>
        <v>337</v>
      </c>
      <c r="C27" s="8">
        <f>Input!$D$8</f>
        <v>877.5715700887987</v>
      </c>
      <c r="D27" s="9">
        <f>-PPMT(Input!$D$7/12,$B$4-B28,$B$4,$F$4)</f>
        <v>53.54176292584672</v>
      </c>
      <c r="E27" s="9">
        <f>-IPMT(Input!$D$7/12,$B$4-B28,$B$4,$F$4)</f>
        <v>824.029807162952</v>
      </c>
      <c r="F27" s="9">
        <f t="shared" si="2"/>
        <v>98883.57685955423</v>
      </c>
    </row>
    <row r="28" spans="1:6" ht="12.75">
      <c r="A28" s="1">
        <f t="shared" si="0"/>
        <v>24</v>
      </c>
      <c r="B28" s="2">
        <f t="shared" si="1"/>
        <v>336</v>
      </c>
      <c r="C28" s="10">
        <f>Input!$D$8</f>
        <v>877.5715700887987</v>
      </c>
      <c r="D28" s="11">
        <f>-PPMT(Input!$D$7/12,$B$4-B29,$B$4,$F$4)</f>
        <v>53.98794428356211</v>
      </c>
      <c r="E28" s="11">
        <f>-IPMT(Input!$D$7/12,$B$4-B29,$B$4,$F$4)</f>
        <v>823.5836258052367</v>
      </c>
      <c r="F28" s="12">
        <f t="shared" si="2"/>
        <v>98830.03509662839</v>
      </c>
    </row>
    <row r="29" spans="1:6" ht="12.75">
      <c r="A29" s="4">
        <f t="shared" si="0"/>
        <v>25</v>
      </c>
      <c r="B29" s="4">
        <f t="shared" si="1"/>
        <v>335</v>
      </c>
      <c r="C29" s="8">
        <f>Input!$D$8</f>
        <v>877.5715700887987</v>
      </c>
      <c r="D29" s="9">
        <f>-PPMT(Input!$D$7/12,$B$4-B30,$B$4,$F$4)</f>
        <v>54.437843819258454</v>
      </c>
      <c r="E29" s="9">
        <f>-IPMT(Input!$D$7/12,$B$4-B30,$B$4,$F$4)</f>
        <v>823.1337262695403</v>
      </c>
      <c r="F29" s="9">
        <f t="shared" si="2"/>
        <v>98776.04715234482</v>
      </c>
    </row>
    <row r="30" spans="1:6" ht="12.75">
      <c r="A30" s="4">
        <f t="shared" si="0"/>
        <v>26</v>
      </c>
      <c r="B30" s="4">
        <f t="shared" si="1"/>
        <v>334</v>
      </c>
      <c r="C30" s="8">
        <f>Input!$D$8</f>
        <v>877.5715700887987</v>
      </c>
      <c r="D30" s="9">
        <f>-PPMT(Input!$D$7/12,$B$4-B31,$B$4,$F$4)</f>
        <v>54.891492517752276</v>
      </c>
      <c r="E30" s="9">
        <f>-IPMT(Input!$D$7/12,$B$4-B31,$B$4,$F$4)</f>
        <v>822.6800775710464</v>
      </c>
      <c r="F30" s="9">
        <f t="shared" si="2"/>
        <v>98721.60930852556</v>
      </c>
    </row>
    <row r="31" spans="1:6" ht="12.75">
      <c r="A31" s="4">
        <f t="shared" si="0"/>
        <v>27</v>
      </c>
      <c r="B31" s="4">
        <f t="shared" si="1"/>
        <v>333</v>
      </c>
      <c r="C31" s="8">
        <f>Input!$D$8</f>
        <v>877.5715700887987</v>
      </c>
      <c r="D31" s="9">
        <f>-PPMT(Input!$D$7/12,$B$4-B32,$B$4,$F$4)</f>
        <v>55.348921622066875</v>
      </c>
      <c r="E31" s="9">
        <f>-IPMT(Input!$D$7/12,$B$4-B32,$B$4,$F$4)</f>
        <v>822.2226484667318</v>
      </c>
      <c r="F31" s="9">
        <f t="shared" si="2"/>
        <v>98666.7178160078</v>
      </c>
    </row>
    <row r="32" spans="1:6" ht="12.75">
      <c r="A32" s="4">
        <f t="shared" si="0"/>
        <v>28</v>
      </c>
      <c r="B32" s="4">
        <f t="shared" si="1"/>
        <v>332</v>
      </c>
      <c r="C32" s="8">
        <f>Input!$D$8</f>
        <v>877.5715700887987</v>
      </c>
      <c r="D32" s="9">
        <f>-PPMT(Input!$D$7/12,$B$4-B33,$B$4,$F$4)</f>
        <v>55.810162635584106</v>
      </c>
      <c r="E32" s="9">
        <f>-IPMT(Input!$D$7/12,$B$4-B33,$B$4,$F$4)</f>
        <v>821.7614074532146</v>
      </c>
      <c r="F32" s="9">
        <f t="shared" si="2"/>
        <v>98611.36889438574</v>
      </c>
    </row>
    <row r="33" spans="1:6" ht="12.75">
      <c r="A33" s="4">
        <f t="shared" si="0"/>
        <v>29</v>
      </c>
      <c r="B33" s="4">
        <f t="shared" si="1"/>
        <v>331</v>
      </c>
      <c r="C33" s="8">
        <f>Input!$D$8</f>
        <v>877.5715700887987</v>
      </c>
      <c r="D33" s="9">
        <f>-PPMT(Input!$D$7/12,$B$4-B34,$B$4,$F$4)</f>
        <v>56.27524732421397</v>
      </c>
      <c r="E33" s="9">
        <f>-IPMT(Input!$D$7/12,$B$4-B34,$B$4,$F$4)</f>
        <v>821.2963227645848</v>
      </c>
      <c r="F33" s="9">
        <f t="shared" si="2"/>
        <v>98555.55873175016</v>
      </c>
    </row>
    <row r="34" spans="1:6" ht="12.75">
      <c r="A34" s="4">
        <f t="shared" si="0"/>
        <v>30</v>
      </c>
      <c r="B34" s="4">
        <f t="shared" si="1"/>
        <v>330</v>
      </c>
      <c r="C34" s="8">
        <f>Input!$D$8</f>
        <v>877.5715700887987</v>
      </c>
      <c r="D34" s="9">
        <f>-PPMT(Input!$D$7/12,$B$4-B35,$B$4,$F$4)</f>
        <v>56.744207718582416</v>
      </c>
      <c r="E34" s="9">
        <f>-IPMT(Input!$D$7/12,$B$4-B35,$B$4,$F$4)</f>
        <v>820.8273623702164</v>
      </c>
      <c r="F34" s="9">
        <f t="shared" si="2"/>
        <v>98499.28348442595</v>
      </c>
    </row>
    <row r="35" spans="1:6" ht="12.75">
      <c r="A35" s="4">
        <f t="shared" si="0"/>
        <v>31</v>
      </c>
      <c r="B35" s="4">
        <f t="shared" si="1"/>
        <v>329</v>
      </c>
      <c r="C35" s="8">
        <f>Input!$D$8</f>
        <v>877.5715700887987</v>
      </c>
      <c r="D35" s="9">
        <f>-PPMT(Input!$D$7/12,$B$4-B36,$B$4,$F$4)</f>
        <v>57.21707611623727</v>
      </c>
      <c r="E35" s="9">
        <f>-IPMT(Input!$D$7/12,$B$4-B36,$B$4,$F$4)</f>
        <v>820.3544939725615</v>
      </c>
      <c r="F35" s="9">
        <f t="shared" si="2"/>
        <v>98442.53927670736</v>
      </c>
    </row>
    <row r="36" spans="1:6" ht="12.75">
      <c r="A36" s="4">
        <f t="shared" si="0"/>
        <v>32</v>
      </c>
      <c r="B36" s="4">
        <f t="shared" si="1"/>
        <v>328</v>
      </c>
      <c r="C36" s="8">
        <f>Input!$D$8</f>
        <v>877.5715700887987</v>
      </c>
      <c r="D36" s="9">
        <f>-PPMT(Input!$D$7/12,$B$4-B37,$B$4,$F$4)</f>
        <v>57.69388508387259</v>
      </c>
      <c r="E36" s="9">
        <f>-IPMT(Input!$D$7/12,$B$4-B37,$B$4,$F$4)</f>
        <v>819.8776850049261</v>
      </c>
      <c r="F36" s="9">
        <f t="shared" si="2"/>
        <v>98385.32220059112</v>
      </c>
    </row>
    <row r="37" spans="1:6" ht="12.75">
      <c r="A37" s="4">
        <f t="shared" si="0"/>
        <v>33</v>
      </c>
      <c r="B37" s="4">
        <f t="shared" si="1"/>
        <v>327</v>
      </c>
      <c r="C37" s="8">
        <f>Input!$D$8</f>
        <v>877.5715700887987</v>
      </c>
      <c r="D37" s="9">
        <f>-PPMT(Input!$D$7/12,$B$4-B38,$B$4,$F$4)</f>
        <v>58.17466745957151</v>
      </c>
      <c r="E37" s="9">
        <f>-IPMT(Input!$D$7/12,$B$4-B38,$B$4,$F$4)</f>
        <v>819.3969026292272</v>
      </c>
      <c r="F37" s="9">
        <f t="shared" si="2"/>
        <v>98327.62831550725</v>
      </c>
    </row>
    <row r="38" spans="1:6" ht="12.75">
      <c r="A38" s="4">
        <f t="shared" si="0"/>
        <v>34</v>
      </c>
      <c r="B38" s="4">
        <f t="shared" si="1"/>
        <v>326</v>
      </c>
      <c r="C38" s="8">
        <f>Input!$D$8</f>
        <v>877.5715700887987</v>
      </c>
      <c r="D38" s="9">
        <f>-PPMT(Input!$D$7/12,$B$4-B39,$B$4,$F$4)</f>
        <v>58.659456355067945</v>
      </c>
      <c r="E38" s="9">
        <f>-IPMT(Input!$D$7/12,$B$4-B39,$B$4,$F$4)</f>
        <v>818.9121137337308</v>
      </c>
      <c r="F38" s="9">
        <f t="shared" si="2"/>
        <v>98269.45364804767</v>
      </c>
    </row>
    <row r="39" spans="1:6" ht="12.75">
      <c r="A39" s="4">
        <f t="shared" si="0"/>
        <v>35</v>
      </c>
      <c r="B39" s="4">
        <f t="shared" si="1"/>
        <v>325</v>
      </c>
      <c r="C39" s="8">
        <f>Input!$D$8</f>
        <v>877.5715700887987</v>
      </c>
      <c r="D39" s="9">
        <f>-PPMT(Input!$D$7/12,$B$4-B40,$B$4,$F$4)</f>
        <v>59.148285158026844</v>
      </c>
      <c r="E39" s="9">
        <f>-IPMT(Input!$D$7/12,$B$4-B40,$B$4,$F$4)</f>
        <v>818.4232849307718</v>
      </c>
      <c r="F39" s="9">
        <f t="shared" si="2"/>
        <v>98210.7941916926</v>
      </c>
    </row>
    <row r="40" spans="1:6" ht="12.75">
      <c r="A40" s="1">
        <f t="shared" si="0"/>
        <v>36</v>
      </c>
      <c r="B40" s="2">
        <f t="shared" si="1"/>
        <v>324</v>
      </c>
      <c r="C40" s="10">
        <f>Input!$D$8</f>
        <v>877.5715700887987</v>
      </c>
      <c r="D40" s="11">
        <f>-PPMT(Input!$D$7/12,$B$4-B41,$B$4,$F$4)</f>
        <v>59.641187534343736</v>
      </c>
      <c r="E40" s="11">
        <f>-IPMT(Input!$D$7/12,$B$4-B41,$B$4,$F$4)</f>
        <v>817.930382554455</v>
      </c>
      <c r="F40" s="12">
        <f t="shared" si="2"/>
        <v>98151.64590653458</v>
      </c>
    </row>
    <row r="41" spans="1:6" ht="12.75">
      <c r="A41" s="4">
        <f t="shared" si="0"/>
        <v>37</v>
      </c>
      <c r="B41" s="4">
        <f t="shared" si="1"/>
        <v>323</v>
      </c>
      <c r="C41" s="8">
        <f>Input!$D$8</f>
        <v>877.5715700887987</v>
      </c>
      <c r="D41" s="9">
        <f>-PPMT(Input!$D$7/12,$B$4-B42,$B$4,$F$4)</f>
        <v>60.13819743046326</v>
      </c>
      <c r="E41" s="9">
        <f>-IPMT(Input!$D$7/12,$B$4-B42,$B$4,$F$4)</f>
        <v>817.4333726583355</v>
      </c>
      <c r="F41" s="9">
        <f t="shared" si="2"/>
        <v>98092.00471900024</v>
      </c>
    </row>
    <row r="42" spans="1:6" ht="12.75">
      <c r="A42" s="4">
        <f t="shared" si="0"/>
        <v>38</v>
      </c>
      <c r="B42" s="4">
        <f t="shared" si="1"/>
        <v>322</v>
      </c>
      <c r="C42" s="8">
        <f>Input!$D$8</f>
        <v>877.5715700887987</v>
      </c>
      <c r="D42" s="9">
        <f>-PPMT(Input!$D$7/12,$B$4-B43,$B$4,$F$4)</f>
        <v>60.63934907571712</v>
      </c>
      <c r="E42" s="9">
        <f>-IPMT(Input!$D$7/12,$B$4-B43,$B$4,$F$4)</f>
        <v>816.9322210130816</v>
      </c>
      <c r="F42" s="9">
        <f t="shared" si="2"/>
        <v>98031.86652156977</v>
      </c>
    </row>
    <row r="43" spans="1:6" ht="12.75">
      <c r="A43" s="4">
        <f t="shared" si="0"/>
        <v>39</v>
      </c>
      <c r="B43" s="4">
        <f t="shared" si="1"/>
        <v>321</v>
      </c>
      <c r="C43" s="8">
        <f>Input!$D$8</f>
        <v>877.5715700887987</v>
      </c>
      <c r="D43" s="9">
        <f>-PPMT(Input!$D$7/12,$B$4-B44,$B$4,$F$4)</f>
        <v>61.14467698468143</v>
      </c>
      <c r="E43" s="9">
        <f>-IPMT(Input!$D$7/12,$B$4-B44,$B$4,$F$4)</f>
        <v>816.4268931041173</v>
      </c>
      <c r="F43" s="9">
        <f t="shared" si="2"/>
        <v>97971.22717249405</v>
      </c>
    </row>
    <row r="44" spans="1:6" ht="12.75">
      <c r="A44" s="4">
        <f t="shared" si="0"/>
        <v>40</v>
      </c>
      <c r="B44" s="4">
        <f t="shared" si="1"/>
        <v>320</v>
      </c>
      <c r="C44" s="8">
        <f>Input!$D$8</f>
        <v>877.5715700887987</v>
      </c>
      <c r="D44" s="9">
        <f>-PPMT(Input!$D$7/12,$B$4-B45,$B$4,$F$4)</f>
        <v>61.654215959553774</v>
      </c>
      <c r="E44" s="9">
        <f>-IPMT(Input!$D$7/12,$B$4-B45,$B$4,$F$4)</f>
        <v>815.917354129245</v>
      </c>
      <c r="F44" s="9">
        <f t="shared" si="2"/>
        <v>97910.08249550937</v>
      </c>
    </row>
    <row r="45" spans="1:6" ht="12.75">
      <c r="A45" s="4">
        <f t="shared" si="0"/>
        <v>41</v>
      </c>
      <c r="B45" s="4">
        <f t="shared" si="1"/>
        <v>319</v>
      </c>
      <c r="C45" s="8">
        <f>Input!$D$8</f>
        <v>877.5715700887987</v>
      </c>
      <c r="D45" s="9">
        <f>-PPMT(Input!$D$7/12,$B$4-B46,$B$4,$F$4)</f>
        <v>62.16800109255009</v>
      </c>
      <c r="E45" s="9">
        <f>-IPMT(Input!$D$7/12,$B$4-B46,$B$4,$F$4)</f>
        <v>815.4035689962487</v>
      </c>
      <c r="F45" s="9">
        <f t="shared" si="2"/>
        <v>97848.42827954981</v>
      </c>
    </row>
    <row r="46" spans="1:6" ht="12.75">
      <c r="A46" s="4">
        <f t="shared" si="0"/>
        <v>42</v>
      </c>
      <c r="B46" s="4">
        <f t="shared" si="1"/>
        <v>318</v>
      </c>
      <c r="C46" s="8">
        <f>Input!$D$8</f>
        <v>877.5715700887987</v>
      </c>
      <c r="D46" s="9">
        <f>-PPMT(Input!$D$7/12,$B$4-B47,$B$4,$F$4)</f>
        <v>62.68606776832133</v>
      </c>
      <c r="E46" s="9">
        <f>-IPMT(Input!$D$7/12,$B$4-B47,$B$4,$F$4)</f>
        <v>814.8855023204775</v>
      </c>
      <c r="F46" s="9">
        <f t="shared" si="2"/>
        <v>97786.26027845727</v>
      </c>
    </row>
    <row r="47" spans="1:6" ht="12.75">
      <c r="A47" s="4">
        <f t="shared" si="0"/>
        <v>43</v>
      </c>
      <c r="B47" s="4">
        <f t="shared" si="1"/>
        <v>317</v>
      </c>
      <c r="C47" s="8">
        <f>Input!$D$8</f>
        <v>877.5715700887987</v>
      </c>
      <c r="D47" s="9">
        <f>-PPMT(Input!$D$7/12,$B$4-B48,$B$4,$F$4)</f>
        <v>63.20845166639069</v>
      </c>
      <c r="E47" s="9">
        <f>-IPMT(Input!$D$7/12,$B$4-B48,$B$4,$F$4)</f>
        <v>814.3631184224081</v>
      </c>
      <c r="F47" s="9">
        <f t="shared" si="2"/>
        <v>97723.57421068895</v>
      </c>
    </row>
    <row r="48" spans="1:6" ht="12.75">
      <c r="A48" s="4">
        <f t="shared" si="0"/>
        <v>44</v>
      </c>
      <c r="B48" s="4">
        <f t="shared" si="1"/>
        <v>316</v>
      </c>
      <c r="C48" s="8">
        <f>Input!$D$8</f>
        <v>877.5715700887987</v>
      </c>
      <c r="D48" s="9">
        <f>-PPMT(Input!$D$7/12,$B$4-B49,$B$4,$F$4)</f>
        <v>63.7351887636106</v>
      </c>
      <c r="E48" s="9">
        <f>-IPMT(Input!$D$7/12,$B$4-B49,$B$4,$F$4)</f>
        <v>813.8363813251881</v>
      </c>
      <c r="F48" s="9">
        <f t="shared" si="2"/>
        <v>97660.36575902256</v>
      </c>
    </row>
    <row r="49" spans="1:6" ht="12.75">
      <c r="A49" s="4">
        <f t="shared" si="0"/>
        <v>45</v>
      </c>
      <c r="B49" s="4">
        <f t="shared" si="1"/>
        <v>315</v>
      </c>
      <c r="C49" s="8">
        <f>Input!$D$8</f>
        <v>877.5715700887987</v>
      </c>
      <c r="D49" s="9">
        <f>-PPMT(Input!$D$7/12,$B$4-B50,$B$4,$F$4)</f>
        <v>64.26631533664069</v>
      </c>
      <c r="E49" s="9">
        <f>-IPMT(Input!$D$7/12,$B$4-B50,$B$4,$F$4)</f>
        <v>813.3052547521581</v>
      </c>
      <c r="F49" s="9">
        <f t="shared" si="2"/>
        <v>97596.63057025895</v>
      </c>
    </row>
    <row r="50" spans="1:6" ht="12.75">
      <c r="A50" s="4">
        <f t="shared" si="0"/>
        <v>46</v>
      </c>
      <c r="B50" s="4">
        <f t="shared" si="1"/>
        <v>314</v>
      </c>
      <c r="C50" s="8">
        <f>Input!$D$8</f>
        <v>877.5715700887987</v>
      </c>
      <c r="D50" s="9">
        <f>-PPMT(Input!$D$7/12,$B$4-B51,$B$4,$F$4)</f>
        <v>64.80186796444602</v>
      </c>
      <c r="E50" s="9">
        <f>-IPMT(Input!$D$7/12,$B$4-B51,$B$4,$F$4)</f>
        <v>812.7697021243528</v>
      </c>
      <c r="F50" s="9">
        <f t="shared" si="2"/>
        <v>97532.3642549223</v>
      </c>
    </row>
    <row r="51" spans="1:6" ht="12.75">
      <c r="A51" s="4">
        <f t="shared" si="0"/>
        <v>47</v>
      </c>
      <c r="B51" s="4">
        <f t="shared" si="1"/>
        <v>313</v>
      </c>
      <c r="C51" s="8">
        <f>Input!$D$8</f>
        <v>877.5715700887987</v>
      </c>
      <c r="D51" s="9">
        <f>-PPMT(Input!$D$7/12,$B$4-B52,$B$4,$F$4)</f>
        <v>65.3418835308164</v>
      </c>
      <c r="E51" s="9">
        <f>-IPMT(Input!$D$7/12,$B$4-B52,$B$4,$F$4)</f>
        <v>812.2296865579823</v>
      </c>
      <c r="F51" s="9">
        <f t="shared" si="2"/>
        <v>97467.56238695786</v>
      </c>
    </row>
    <row r="52" spans="1:6" ht="12.75">
      <c r="A52" s="1">
        <f t="shared" si="0"/>
        <v>48</v>
      </c>
      <c r="B52" s="2">
        <f t="shared" si="1"/>
        <v>312</v>
      </c>
      <c r="C52" s="10">
        <f>Input!$D$8</f>
        <v>877.5715700887987</v>
      </c>
      <c r="D52" s="11">
        <f>-PPMT(Input!$D$7/12,$B$4-B53,$B$4,$F$4)</f>
        <v>65.88639922690655</v>
      </c>
      <c r="E52" s="11">
        <f>-IPMT(Input!$D$7/12,$B$4-B53,$B$4,$F$4)</f>
        <v>811.6851708618923</v>
      </c>
      <c r="F52" s="12">
        <f t="shared" si="2"/>
        <v>97402.22050342704</v>
      </c>
    </row>
    <row r="53" spans="1:6" ht="12.75">
      <c r="A53" s="4">
        <f t="shared" si="0"/>
        <v>49</v>
      </c>
      <c r="B53" s="4">
        <f t="shared" si="1"/>
        <v>311</v>
      </c>
      <c r="C53" s="8">
        <f>Input!$D$8</f>
        <v>877.5715700887987</v>
      </c>
      <c r="D53" s="9">
        <f>-PPMT(Input!$D$7/12,$B$4-B54,$B$4,$F$4)</f>
        <v>66.43545255379743</v>
      </c>
      <c r="E53" s="9">
        <f>-IPMT(Input!$D$7/12,$B$4-B54,$B$4,$F$4)</f>
        <v>811.1361175350013</v>
      </c>
      <c r="F53" s="9">
        <f t="shared" si="2"/>
        <v>97336.33410420014</v>
      </c>
    </row>
    <row r="54" spans="1:6" ht="12.75">
      <c r="A54" s="4">
        <f t="shared" si="0"/>
        <v>50</v>
      </c>
      <c r="B54" s="4">
        <f t="shared" si="1"/>
        <v>310</v>
      </c>
      <c r="C54" s="8">
        <f>Input!$D$8</f>
        <v>877.5715700887987</v>
      </c>
      <c r="D54" s="9">
        <f>-PPMT(Input!$D$7/12,$B$4-B55,$B$4,$F$4)</f>
        <v>66.98908132507908</v>
      </c>
      <c r="E54" s="9">
        <f>-IPMT(Input!$D$7/12,$B$4-B55,$B$4,$F$4)</f>
        <v>810.5824887637197</v>
      </c>
      <c r="F54" s="9">
        <f t="shared" si="2"/>
        <v>97269.89865164635</v>
      </c>
    </row>
    <row r="55" spans="1:6" ht="12.75">
      <c r="A55" s="4">
        <f t="shared" si="0"/>
        <v>51</v>
      </c>
      <c r="B55" s="4">
        <f t="shared" si="1"/>
        <v>309</v>
      </c>
      <c r="C55" s="8">
        <f>Input!$D$8</f>
        <v>877.5715700887987</v>
      </c>
      <c r="D55" s="9">
        <f>-PPMT(Input!$D$7/12,$B$4-B56,$B$4,$F$4)</f>
        <v>67.54732366945474</v>
      </c>
      <c r="E55" s="9">
        <f>-IPMT(Input!$D$7/12,$B$4-B56,$B$4,$F$4)</f>
        <v>810.024246419344</v>
      </c>
      <c r="F55" s="9">
        <f t="shared" si="2"/>
        <v>97202.90957032127</v>
      </c>
    </row>
    <row r="56" spans="1:6" ht="12.75">
      <c r="A56" s="4">
        <f t="shared" si="0"/>
        <v>52</v>
      </c>
      <c r="B56" s="4">
        <f t="shared" si="1"/>
        <v>308</v>
      </c>
      <c r="C56" s="8">
        <f>Input!$D$8</f>
        <v>877.5715700887987</v>
      </c>
      <c r="D56" s="9">
        <f>-PPMT(Input!$D$7/12,$B$4-B57,$B$4,$F$4)</f>
        <v>68.11021803336686</v>
      </c>
      <c r="E56" s="9">
        <f>-IPMT(Input!$D$7/12,$B$4-B57,$B$4,$F$4)</f>
        <v>809.4613520554319</v>
      </c>
      <c r="F56" s="9">
        <f t="shared" si="2"/>
        <v>97135.36224665181</v>
      </c>
    </row>
    <row r="57" spans="1:6" ht="12.75">
      <c r="A57" s="4">
        <f t="shared" si="0"/>
        <v>53</v>
      </c>
      <c r="B57" s="4">
        <f t="shared" si="1"/>
        <v>307</v>
      </c>
      <c r="C57" s="8">
        <f>Input!$D$8</f>
        <v>877.5715700887987</v>
      </c>
      <c r="D57" s="9">
        <f>-PPMT(Input!$D$7/12,$B$4-B58,$B$4,$F$4)</f>
        <v>68.67780318364491</v>
      </c>
      <c r="E57" s="9">
        <f>-IPMT(Input!$D$7/12,$B$4-B58,$B$4,$F$4)</f>
        <v>808.8937669051539</v>
      </c>
      <c r="F57" s="9">
        <f t="shared" si="2"/>
        <v>97067.25202861844</v>
      </c>
    </row>
    <row r="58" spans="1:6" ht="12.75">
      <c r="A58" s="4">
        <f t="shared" si="0"/>
        <v>54</v>
      </c>
      <c r="B58" s="4">
        <f t="shared" si="1"/>
        <v>306</v>
      </c>
      <c r="C58" s="8">
        <f>Input!$D$8</f>
        <v>877.5715700887987</v>
      </c>
      <c r="D58" s="9">
        <f>-PPMT(Input!$D$7/12,$B$4-B59,$B$4,$F$4)</f>
        <v>69.25011821017529</v>
      </c>
      <c r="E58" s="9">
        <f>-IPMT(Input!$D$7/12,$B$4-B59,$B$4,$F$4)</f>
        <v>808.3214518786234</v>
      </c>
      <c r="F58" s="9">
        <f t="shared" si="2"/>
        <v>96998.5742254348</v>
      </c>
    </row>
    <row r="59" spans="1:6" ht="12.75">
      <c r="A59" s="4">
        <f t="shared" si="0"/>
        <v>55</v>
      </c>
      <c r="B59" s="4">
        <f t="shared" si="1"/>
        <v>305</v>
      </c>
      <c r="C59" s="8">
        <f>Input!$D$8</f>
        <v>877.5715700887987</v>
      </c>
      <c r="D59" s="9">
        <f>-PPMT(Input!$D$7/12,$B$4-B60,$B$4,$F$4)</f>
        <v>69.82720252859342</v>
      </c>
      <c r="E59" s="9">
        <f>-IPMT(Input!$D$7/12,$B$4-B60,$B$4,$F$4)</f>
        <v>807.7443675602053</v>
      </c>
      <c r="F59" s="9">
        <f t="shared" si="2"/>
        <v>96929.32410722463</v>
      </c>
    </row>
    <row r="60" spans="1:6" ht="12.75">
      <c r="A60" s="4">
        <f t="shared" si="0"/>
        <v>56</v>
      </c>
      <c r="B60" s="4">
        <f t="shared" si="1"/>
        <v>304</v>
      </c>
      <c r="C60" s="8">
        <f>Input!$D$8</f>
        <v>877.5715700887987</v>
      </c>
      <c r="D60" s="9">
        <f>-PPMT(Input!$D$7/12,$B$4-B61,$B$4,$F$4)</f>
        <v>70.40909588299836</v>
      </c>
      <c r="E60" s="9">
        <f>-IPMT(Input!$D$7/12,$B$4-B61,$B$4,$F$4)</f>
        <v>807.1624742058004</v>
      </c>
      <c r="F60" s="9">
        <f t="shared" si="2"/>
        <v>96859.49690469603</v>
      </c>
    </row>
    <row r="61" spans="1:6" ht="12.75">
      <c r="A61" s="4">
        <f t="shared" si="0"/>
        <v>57</v>
      </c>
      <c r="B61" s="4">
        <f t="shared" si="1"/>
        <v>303</v>
      </c>
      <c r="C61" s="8">
        <f>Input!$D$8</f>
        <v>877.5715700887987</v>
      </c>
      <c r="D61" s="9">
        <f>-PPMT(Input!$D$7/12,$B$4-B62,$B$4,$F$4)</f>
        <v>70.99583834869001</v>
      </c>
      <c r="E61" s="9">
        <f>-IPMT(Input!$D$7/12,$B$4-B62,$B$4,$F$4)</f>
        <v>806.5757317401088</v>
      </c>
      <c r="F61" s="9">
        <f t="shared" si="2"/>
        <v>96789.08780881304</v>
      </c>
    </row>
    <row r="62" spans="1:6" ht="12.75">
      <c r="A62" s="4">
        <f t="shared" si="0"/>
        <v>58</v>
      </c>
      <c r="B62" s="4">
        <f t="shared" si="1"/>
        <v>302</v>
      </c>
      <c r="C62" s="8">
        <f>Input!$D$8</f>
        <v>877.5715700887987</v>
      </c>
      <c r="D62" s="9">
        <f>-PPMT(Input!$D$7/12,$B$4-B63,$B$4,$F$4)</f>
        <v>71.5874703349291</v>
      </c>
      <c r="E62" s="9">
        <f>-IPMT(Input!$D$7/12,$B$4-B63,$B$4,$F$4)</f>
        <v>805.9840997538697</v>
      </c>
      <c r="F62" s="9">
        <f t="shared" si="2"/>
        <v>96718.09197046435</v>
      </c>
    </row>
    <row r="63" spans="1:6" ht="12.75">
      <c r="A63" s="4">
        <f t="shared" si="0"/>
        <v>59</v>
      </c>
      <c r="B63" s="4">
        <f t="shared" si="1"/>
        <v>301</v>
      </c>
      <c r="C63" s="8">
        <f>Input!$D$8</f>
        <v>877.5715700887987</v>
      </c>
      <c r="D63" s="9">
        <f>-PPMT(Input!$D$7/12,$B$4-B64,$B$4,$F$4)</f>
        <v>72.18403258772017</v>
      </c>
      <c r="E63" s="9">
        <f>-IPMT(Input!$D$7/12,$B$4-B64,$B$4,$F$4)</f>
        <v>805.3875375010787</v>
      </c>
      <c r="F63" s="9">
        <f t="shared" si="2"/>
        <v>96646.50450012942</v>
      </c>
    </row>
    <row r="64" spans="1:6" ht="12.75">
      <c r="A64" s="1">
        <f t="shared" si="0"/>
        <v>60</v>
      </c>
      <c r="B64" s="2">
        <f t="shared" si="1"/>
        <v>300</v>
      </c>
      <c r="C64" s="10">
        <f>Input!$D$8</f>
        <v>877.5715700887987</v>
      </c>
      <c r="D64" s="11">
        <f>-PPMT(Input!$D$7/12,$B$4-B65,$B$4,$F$4)</f>
        <v>72.78556619261784</v>
      </c>
      <c r="E64" s="11">
        <f>-IPMT(Input!$D$7/12,$B$4-B65,$B$4,$F$4)</f>
        <v>804.7860038961809</v>
      </c>
      <c r="F64" s="12">
        <f t="shared" si="2"/>
        <v>96574.3204675417</v>
      </c>
    </row>
    <row r="65" spans="1:6" ht="12.75">
      <c r="A65" s="4">
        <f t="shared" si="0"/>
        <v>61</v>
      </c>
      <c r="B65" s="4">
        <f t="shared" si="1"/>
        <v>299</v>
      </c>
      <c r="C65" s="8">
        <f>Input!$D$8</f>
        <v>877.5715700887987</v>
      </c>
      <c r="D65" s="9">
        <f>-PPMT(Input!$D$7/12,$B$4-B66,$B$4,$F$4)</f>
        <v>73.3921125775563</v>
      </c>
      <c r="E65" s="9">
        <f>-IPMT(Input!$D$7/12,$B$4-B66,$B$4,$F$4)</f>
        <v>804.1794575112424</v>
      </c>
      <c r="F65" s="9">
        <f t="shared" si="2"/>
        <v>96501.53490134908</v>
      </c>
    </row>
    <row r="66" spans="1:6" ht="12.75">
      <c r="A66" s="4">
        <f t="shared" si="0"/>
        <v>62</v>
      </c>
      <c r="B66" s="4">
        <f t="shared" si="1"/>
        <v>298</v>
      </c>
      <c r="C66" s="8">
        <f>Input!$D$8</f>
        <v>877.5715700887987</v>
      </c>
      <c r="D66" s="9">
        <f>-PPMT(Input!$D$7/12,$B$4-B67,$B$4,$F$4)</f>
        <v>74.00371351570263</v>
      </c>
      <c r="E66" s="9">
        <f>-IPMT(Input!$D$7/12,$B$4-B67,$B$4,$F$4)</f>
        <v>803.567856573096</v>
      </c>
      <c r="F66" s="9">
        <f t="shared" si="2"/>
        <v>96428.14278877153</v>
      </c>
    </row>
    <row r="67" spans="1:6" ht="12.75">
      <c r="A67" s="4">
        <f t="shared" si="0"/>
        <v>63</v>
      </c>
      <c r="B67" s="4">
        <f t="shared" si="1"/>
        <v>297</v>
      </c>
      <c r="C67" s="8">
        <f>Input!$D$8</f>
        <v>877.5715700887987</v>
      </c>
      <c r="D67" s="9">
        <f>-PPMT(Input!$D$7/12,$B$4-B68,$B$4,$F$4)</f>
        <v>74.62041112833347</v>
      </c>
      <c r="E67" s="9">
        <f>-IPMT(Input!$D$7/12,$B$4-B68,$B$4,$F$4)</f>
        <v>802.9511589604652</v>
      </c>
      <c r="F67" s="9">
        <f t="shared" si="2"/>
        <v>96354.13907525582</v>
      </c>
    </row>
    <row r="68" spans="1:6" ht="12.75">
      <c r="A68" s="4">
        <f t="shared" si="0"/>
        <v>64</v>
      </c>
      <c r="B68" s="4">
        <f t="shared" si="1"/>
        <v>296</v>
      </c>
      <c r="C68" s="8">
        <f>Input!$D$8</f>
        <v>877.5715700887987</v>
      </c>
      <c r="D68" s="9">
        <f>-PPMT(Input!$D$7/12,$B$4-B69,$B$4,$F$4)</f>
        <v>75.24224788773626</v>
      </c>
      <c r="E68" s="9">
        <f>-IPMT(Input!$D$7/12,$B$4-B69,$B$4,$F$4)</f>
        <v>802.3293222010624</v>
      </c>
      <c r="F68" s="9">
        <f t="shared" si="2"/>
        <v>96279.51866412749</v>
      </c>
    </row>
    <row r="69" spans="1:6" ht="12.75">
      <c r="A69" s="4">
        <f aca="true" t="shared" si="3" ref="A69:A132">$B$4-B69</f>
        <v>65</v>
      </c>
      <c r="B69" s="4">
        <f aca="true" t="shared" si="4" ref="B69:B132">B68-1</f>
        <v>295</v>
      </c>
      <c r="C69" s="8">
        <f>Input!$D$8</f>
        <v>877.5715700887987</v>
      </c>
      <c r="D69" s="9">
        <f>-PPMT(Input!$D$7/12,$B$4-B70,$B$4,$F$4)</f>
        <v>75.86926662013406</v>
      </c>
      <c r="E69" s="9">
        <f>-IPMT(Input!$D$7/12,$B$4-B70,$B$4,$F$4)</f>
        <v>801.7023034686647</v>
      </c>
      <c r="F69" s="9">
        <f aca="true" t="shared" si="5" ref="F69:F132">F68-D68</f>
        <v>96204.27641623975</v>
      </c>
    </row>
    <row r="70" spans="1:6" ht="12.75">
      <c r="A70" s="4">
        <f t="shared" si="3"/>
        <v>66</v>
      </c>
      <c r="B70" s="4">
        <f t="shared" si="4"/>
        <v>294</v>
      </c>
      <c r="C70" s="8">
        <f>Input!$D$8</f>
        <v>877.5715700887987</v>
      </c>
      <c r="D70" s="9">
        <f>-PPMT(Input!$D$7/12,$B$4-B71,$B$4,$F$4)</f>
        <v>76.50151050863518</v>
      </c>
      <c r="E70" s="9">
        <f>-IPMT(Input!$D$7/12,$B$4-B71,$B$4,$F$4)</f>
        <v>801.0700595801636</v>
      </c>
      <c r="F70" s="9">
        <f t="shared" si="5"/>
        <v>96128.40714961961</v>
      </c>
    </row>
    <row r="71" spans="1:6" ht="12.75">
      <c r="A71" s="4">
        <f t="shared" si="3"/>
        <v>67</v>
      </c>
      <c r="B71" s="4">
        <f t="shared" si="4"/>
        <v>293</v>
      </c>
      <c r="C71" s="8">
        <f>Input!$D$8</f>
        <v>877.5715700887987</v>
      </c>
      <c r="D71" s="9">
        <f>-PPMT(Input!$D$7/12,$B$4-B72,$B$4,$F$4)</f>
        <v>77.13902309620713</v>
      </c>
      <c r="E71" s="9">
        <f>-IPMT(Input!$D$7/12,$B$4-B72,$B$4,$F$4)</f>
        <v>800.4325469925916</v>
      </c>
      <c r="F71" s="9">
        <f t="shared" si="5"/>
        <v>96051.90563911098</v>
      </c>
    </row>
    <row r="72" spans="1:6" ht="12.75">
      <c r="A72" s="4">
        <f t="shared" si="3"/>
        <v>68</v>
      </c>
      <c r="B72" s="4">
        <f t="shared" si="4"/>
        <v>292</v>
      </c>
      <c r="C72" s="8">
        <f>Input!$D$8</f>
        <v>877.5715700887987</v>
      </c>
      <c r="D72" s="9">
        <f>-PPMT(Input!$D$7/12,$B$4-B73,$B$4,$F$4)</f>
        <v>77.78184828867552</v>
      </c>
      <c r="E72" s="9">
        <f>-IPMT(Input!$D$7/12,$B$4-B73,$B$4,$F$4)</f>
        <v>799.7897218001233</v>
      </c>
      <c r="F72" s="9">
        <f t="shared" si="5"/>
        <v>95974.76661601476</v>
      </c>
    </row>
    <row r="73" spans="1:6" ht="12.75">
      <c r="A73" s="4">
        <f t="shared" si="3"/>
        <v>69</v>
      </c>
      <c r="B73" s="4">
        <f t="shared" si="4"/>
        <v>291</v>
      </c>
      <c r="C73" s="8">
        <f>Input!$D$8</f>
        <v>877.5715700887987</v>
      </c>
      <c r="D73" s="9">
        <f>-PPMT(Input!$D$7/12,$B$4-B74,$B$4,$F$4)</f>
        <v>78.43003035774782</v>
      </c>
      <c r="E73" s="9">
        <f>-IPMT(Input!$D$7/12,$B$4-B74,$B$4,$F$4)</f>
        <v>799.1415397310509</v>
      </c>
      <c r="F73" s="9">
        <f t="shared" si="5"/>
        <v>95896.98476772608</v>
      </c>
    </row>
    <row r="74" spans="1:6" ht="12.75">
      <c r="A74" s="4">
        <f t="shared" si="3"/>
        <v>70</v>
      </c>
      <c r="B74" s="4">
        <f t="shared" si="4"/>
        <v>290</v>
      </c>
      <c r="C74" s="8">
        <f>Input!$D$8</f>
        <v>877.5715700887987</v>
      </c>
      <c r="D74" s="9">
        <f>-PPMT(Input!$D$7/12,$B$4-B75,$B$4,$F$4)</f>
        <v>79.08361394406238</v>
      </c>
      <c r="E74" s="9">
        <f>-IPMT(Input!$D$7/12,$B$4-B75,$B$4,$F$4)</f>
        <v>798.4879561447364</v>
      </c>
      <c r="F74" s="9">
        <f t="shared" si="5"/>
        <v>95818.55473736834</v>
      </c>
    </row>
    <row r="75" spans="1:6" ht="12.75">
      <c r="A75" s="4">
        <f t="shared" si="3"/>
        <v>71</v>
      </c>
      <c r="B75" s="4">
        <f t="shared" si="4"/>
        <v>289</v>
      </c>
      <c r="C75" s="8">
        <f>Input!$D$8</f>
        <v>877.5715700887987</v>
      </c>
      <c r="D75" s="9">
        <f>-PPMT(Input!$D$7/12,$B$4-B76,$B$4,$F$4)</f>
        <v>79.74264406026289</v>
      </c>
      <c r="E75" s="9">
        <f>-IPMT(Input!$D$7/12,$B$4-B76,$B$4,$F$4)</f>
        <v>797.8289260285359</v>
      </c>
      <c r="F75" s="9">
        <f t="shared" si="5"/>
        <v>95739.47112342427</v>
      </c>
    </row>
    <row r="76" spans="1:6" ht="12.75">
      <c r="A76" s="1">
        <f t="shared" si="3"/>
        <v>72</v>
      </c>
      <c r="B76" s="2">
        <f t="shared" si="4"/>
        <v>288</v>
      </c>
      <c r="C76" s="10">
        <f>Input!$D$8</f>
        <v>877.5715700887987</v>
      </c>
      <c r="D76" s="11">
        <f>-PPMT(Input!$D$7/12,$B$4-B77,$B$4,$F$4)</f>
        <v>80.40716609409841</v>
      </c>
      <c r="E76" s="11">
        <f>-IPMT(Input!$D$7/12,$B$4-B77,$B$4,$F$4)</f>
        <v>797.1644039947004</v>
      </c>
      <c r="F76" s="12">
        <f t="shared" si="5"/>
        <v>95659.72847936401</v>
      </c>
    </row>
    <row r="77" spans="1:6" ht="12.75">
      <c r="A77" s="4">
        <f t="shared" si="3"/>
        <v>73</v>
      </c>
      <c r="B77" s="4">
        <f t="shared" si="4"/>
        <v>287</v>
      </c>
      <c r="C77" s="8">
        <f>Input!$D$8</f>
        <v>877.5715700887987</v>
      </c>
      <c r="D77" s="9">
        <f>-PPMT(Input!$D$7/12,$B$4-B78,$B$4,$F$4)</f>
        <v>81.07722581154924</v>
      </c>
      <c r="E77" s="9">
        <f>-IPMT(Input!$D$7/12,$B$4-B78,$B$4,$F$4)</f>
        <v>796.4943442772495</v>
      </c>
      <c r="F77" s="9">
        <f t="shared" si="5"/>
        <v>95579.32131326992</v>
      </c>
    </row>
    <row r="78" spans="1:6" ht="12.75">
      <c r="A78" s="4">
        <f t="shared" si="3"/>
        <v>74</v>
      </c>
      <c r="B78" s="4">
        <f t="shared" si="4"/>
        <v>286</v>
      </c>
      <c r="C78" s="8">
        <f>Input!$D$8</f>
        <v>877.5715700887987</v>
      </c>
      <c r="D78" s="9">
        <f>-PPMT(Input!$D$7/12,$B$4-B79,$B$4,$F$4)</f>
        <v>81.75286935997882</v>
      </c>
      <c r="E78" s="9">
        <f>-IPMT(Input!$D$7/12,$B$4-B79,$B$4,$F$4)</f>
        <v>795.8187007288199</v>
      </c>
      <c r="F78" s="9">
        <f t="shared" si="5"/>
        <v>95498.24408745837</v>
      </c>
    </row>
    <row r="79" spans="1:6" ht="12.75">
      <c r="A79" s="4">
        <f t="shared" si="3"/>
        <v>75</v>
      </c>
      <c r="B79" s="4">
        <f t="shared" si="4"/>
        <v>285</v>
      </c>
      <c r="C79" s="8">
        <f>Input!$D$8</f>
        <v>877.5715700887987</v>
      </c>
      <c r="D79" s="9">
        <f>-PPMT(Input!$D$7/12,$B$4-B80,$B$4,$F$4)</f>
        <v>82.43414327131197</v>
      </c>
      <c r="E79" s="9">
        <f>-IPMT(Input!$D$7/12,$B$4-B80,$B$4,$F$4)</f>
        <v>795.1374268174867</v>
      </c>
      <c r="F79" s="9">
        <f t="shared" si="5"/>
        <v>95416.4912180984</v>
      </c>
    </row>
    <row r="80" spans="1:6" ht="12.75">
      <c r="A80" s="4">
        <f t="shared" si="3"/>
        <v>76</v>
      </c>
      <c r="B80" s="4">
        <f t="shared" si="4"/>
        <v>284</v>
      </c>
      <c r="C80" s="8">
        <f>Input!$D$8</f>
        <v>877.5715700887987</v>
      </c>
      <c r="D80" s="9">
        <f>-PPMT(Input!$D$7/12,$B$4-B81,$B$4,$F$4)</f>
        <v>83.12109446523958</v>
      </c>
      <c r="E80" s="9">
        <f>-IPMT(Input!$D$7/12,$B$4-B81,$B$4,$F$4)</f>
        <v>794.4504756235591</v>
      </c>
      <c r="F80" s="9">
        <f t="shared" si="5"/>
        <v>95334.05707482708</v>
      </c>
    </row>
    <row r="81" spans="1:6" ht="12.75">
      <c r="A81" s="4">
        <f t="shared" si="3"/>
        <v>77</v>
      </c>
      <c r="B81" s="4">
        <f t="shared" si="4"/>
        <v>283</v>
      </c>
      <c r="C81" s="8">
        <f>Input!$D$8</f>
        <v>877.5715700887987</v>
      </c>
      <c r="D81" s="9">
        <f>-PPMT(Input!$D$7/12,$B$4-B82,$B$4,$F$4)</f>
        <v>83.81377025244988</v>
      </c>
      <c r="E81" s="9">
        <f>-IPMT(Input!$D$7/12,$B$4-B82,$B$4,$F$4)</f>
        <v>793.7577998363488</v>
      </c>
      <c r="F81" s="9">
        <f t="shared" si="5"/>
        <v>95250.93598036184</v>
      </c>
    </row>
    <row r="82" spans="1:6" ht="12.75">
      <c r="A82" s="4">
        <f t="shared" si="3"/>
        <v>78</v>
      </c>
      <c r="B82" s="4">
        <f t="shared" si="4"/>
        <v>282</v>
      </c>
      <c r="C82" s="8">
        <f>Input!$D$8</f>
        <v>877.5715700887987</v>
      </c>
      <c r="D82" s="9">
        <f>-PPMT(Input!$D$7/12,$B$4-B83,$B$4,$F$4)</f>
        <v>84.51221833788698</v>
      </c>
      <c r="E82" s="9">
        <f>-IPMT(Input!$D$7/12,$B$4-B83,$B$4,$F$4)</f>
        <v>793.0593517509118</v>
      </c>
      <c r="F82" s="9">
        <f t="shared" si="5"/>
        <v>95167.12221010939</v>
      </c>
    </row>
    <row r="83" spans="1:6" ht="12.75">
      <c r="A83" s="4">
        <f t="shared" si="3"/>
        <v>79</v>
      </c>
      <c r="B83" s="4">
        <f t="shared" si="4"/>
        <v>281</v>
      </c>
      <c r="C83" s="8">
        <f>Input!$D$8</f>
        <v>877.5715700887987</v>
      </c>
      <c r="D83" s="9">
        <f>-PPMT(Input!$D$7/12,$B$4-B84,$B$4,$F$4)</f>
        <v>85.21648682403604</v>
      </c>
      <c r="E83" s="9">
        <f>-IPMT(Input!$D$7/12,$B$4-B84,$B$4,$F$4)</f>
        <v>792.3550832647628</v>
      </c>
      <c r="F83" s="9">
        <f t="shared" si="5"/>
        <v>95082.6099917715</v>
      </c>
    </row>
    <row r="84" spans="1:6" ht="12.75">
      <c r="A84" s="4">
        <f t="shared" si="3"/>
        <v>80</v>
      </c>
      <c r="B84" s="4">
        <f t="shared" si="4"/>
        <v>280</v>
      </c>
      <c r="C84" s="8">
        <f>Input!$D$8</f>
        <v>877.5715700887987</v>
      </c>
      <c r="D84" s="9">
        <f>-PPMT(Input!$D$7/12,$B$4-B85,$B$4,$F$4)</f>
        <v>85.92662421423634</v>
      </c>
      <c r="E84" s="9">
        <f>-IPMT(Input!$D$7/12,$B$4-B85,$B$4,$F$4)</f>
        <v>791.6449458745625</v>
      </c>
      <c r="F84" s="9">
        <f t="shared" si="5"/>
        <v>94997.39350494747</v>
      </c>
    </row>
    <row r="85" spans="1:6" ht="12.75">
      <c r="A85" s="4">
        <f t="shared" si="3"/>
        <v>81</v>
      </c>
      <c r="B85" s="4">
        <f t="shared" si="4"/>
        <v>279</v>
      </c>
      <c r="C85" s="8">
        <f>Input!$D$8</f>
        <v>877.5715700887987</v>
      </c>
      <c r="D85" s="9">
        <f>-PPMT(Input!$D$7/12,$B$4-B86,$B$4,$F$4)</f>
        <v>86.64267941602164</v>
      </c>
      <c r="E85" s="9">
        <f>-IPMT(Input!$D$7/12,$B$4-B86,$B$4,$F$4)</f>
        <v>790.928890672777</v>
      </c>
      <c r="F85" s="9">
        <f t="shared" si="5"/>
        <v>94911.46688073323</v>
      </c>
    </row>
    <row r="86" spans="1:6" ht="12.75">
      <c r="A86" s="4">
        <f t="shared" si="3"/>
        <v>82</v>
      </c>
      <c r="B86" s="4">
        <f t="shared" si="4"/>
        <v>278</v>
      </c>
      <c r="C86" s="8">
        <f>Input!$D$8</f>
        <v>877.5715700887987</v>
      </c>
      <c r="D86" s="9">
        <f>-PPMT(Input!$D$7/12,$B$4-B87,$B$4,$F$4)</f>
        <v>87.36470174448849</v>
      </c>
      <c r="E86" s="9">
        <f>-IPMT(Input!$D$7/12,$B$4-B87,$B$4,$F$4)</f>
        <v>790.2068683443104</v>
      </c>
      <c r="F86" s="9">
        <f t="shared" si="5"/>
        <v>94824.82420131721</v>
      </c>
    </row>
    <row r="87" spans="1:6" ht="12.75">
      <c r="A87" s="4">
        <f t="shared" si="3"/>
        <v>83</v>
      </c>
      <c r="B87" s="4">
        <f t="shared" si="4"/>
        <v>277</v>
      </c>
      <c r="C87" s="8">
        <f>Input!$D$8</f>
        <v>877.5715700887987</v>
      </c>
      <c r="D87" s="9">
        <f>-PPMT(Input!$D$7/12,$B$4-B88,$B$4,$F$4)</f>
        <v>88.0927409256926</v>
      </c>
      <c r="E87" s="9">
        <f>-IPMT(Input!$D$7/12,$B$4-B88,$B$4,$F$4)</f>
        <v>789.4788291631062</v>
      </c>
      <c r="F87" s="9">
        <f t="shared" si="5"/>
        <v>94737.45949957272</v>
      </c>
    </row>
    <row r="88" spans="1:6" ht="12.75">
      <c r="A88" s="1">
        <f t="shared" si="3"/>
        <v>84</v>
      </c>
      <c r="B88" s="2">
        <f t="shared" si="4"/>
        <v>276</v>
      </c>
      <c r="C88" s="10">
        <f>Input!$D$8</f>
        <v>877.5715700887987</v>
      </c>
      <c r="D88" s="11">
        <f>-PPMT(Input!$D$7/12,$B$4-B89,$B$4,$F$4)</f>
        <v>88.82684710007337</v>
      </c>
      <c r="E88" s="11">
        <f>-IPMT(Input!$D$7/12,$B$4-B89,$B$4,$F$4)</f>
        <v>788.7447229887255</v>
      </c>
      <c r="F88" s="12">
        <f t="shared" si="5"/>
        <v>94649.36675864703</v>
      </c>
    </row>
    <row r="89" spans="1:6" ht="12.75">
      <c r="A89" s="4">
        <f t="shared" si="3"/>
        <v>85</v>
      </c>
      <c r="B89" s="4">
        <f t="shared" si="4"/>
        <v>275</v>
      </c>
      <c r="C89" s="8">
        <f>Input!$D$8</f>
        <v>877.5715700887987</v>
      </c>
      <c r="D89" s="9">
        <f>-PPMT(Input!$D$7/12,$B$4-B90,$B$4,$F$4)</f>
        <v>89.56707082590731</v>
      </c>
      <c r="E89" s="9">
        <f>-IPMT(Input!$D$7/12,$B$4-B90,$B$4,$F$4)</f>
        <v>788.0044992628915</v>
      </c>
      <c r="F89" s="9">
        <f t="shared" si="5"/>
        <v>94560.53991154695</v>
      </c>
    </row>
    <row r="90" spans="1:6" ht="12.75">
      <c r="A90" s="4">
        <f t="shared" si="3"/>
        <v>86</v>
      </c>
      <c r="B90" s="4">
        <f t="shared" si="4"/>
        <v>274</v>
      </c>
      <c r="C90" s="8">
        <f>Input!$D$8</f>
        <v>877.5715700887987</v>
      </c>
      <c r="D90" s="9">
        <f>-PPMT(Input!$D$7/12,$B$4-B91,$B$4,$F$4)</f>
        <v>90.31346308278988</v>
      </c>
      <c r="E90" s="9">
        <f>-IPMT(Input!$D$7/12,$B$4-B91,$B$4,$F$4)</f>
        <v>787.2581070060089</v>
      </c>
      <c r="F90" s="9">
        <f t="shared" si="5"/>
        <v>94470.97284072104</v>
      </c>
    </row>
    <row r="91" spans="1:6" ht="12.75">
      <c r="A91" s="4">
        <f t="shared" si="3"/>
        <v>87</v>
      </c>
      <c r="B91" s="4">
        <f t="shared" si="4"/>
        <v>273</v>
      </c>
      <c r="C91" s="8">
        <f>Input!$D$8</f>
        <v>877.5715700887987</v>
      </c>
      <c r="D91" s="9">
        <f>-PPMT(Input!$D$7/12,$B$4-B92,$B$4,$F$4)</f>
        <v>91.06607527514645</v>
      </c>
      <c r="E91" s="9">
        <f>-IPMT(Input!$D$7/12,$B$4-B92,$B$4,$F$4)</f>
        <v>786.5054948136521</v>
      </c>
      <c r="F91" s="9">
        <f t="shared" si="5"/>
        <v>94380.65937763825</v>
      </c>
    </row>
    <row r="92" spans="1:6" ht="12.75">
      <c r="A92" s="4">
        <f t="shared" si="3"/>
        <v>88</v>
      </c>
      <c r="B92" s="4">
        <f t="shared" si="4"/>
        <v>272</v>
      </c>
      <c r="C92" s="8">
        <f>Input!$D$8</f>
        <v>877.5715700887987</v>
      </c>
      <c r="D92" s="9">
        <f>-PPMT(Input!$D$7/12,$B$4-B93,$B$4,$F$4)</f>
        <v>91.82495923577267</v>
      </c>
      <c r="E92" s="9">
        <f>-IPMT(Input!$D$7/12,$B$4-B93,$B$4,$F$4)</f>
        <v>785.7466108530261</v>
      </c>
      <c r="F92" s="9">
        <f t="shared" si="5"/>
        <v>94289.59330236311</v>
      </c>
    </row>
    <row r="93" spans="1:6" ht="12.75">
      <c r="A93" s="4">
        <f t="shared" si="3"/>
        <v>89</v>
      </c>
      <c r="B93" s="4">
        <f t="shared" si="4"/>
        <v>271</v>
      </c>
      <c r="C93" s="8">
        <f>Input!$D$8</f>
        <v>877.5715700887987</v>
      </c>
      <c r="D93" s="9">
        <f>-PPMT(Input!$D$7/12,$B$4-B94,$B$4,$F$4)</f>
        <v>92.59016722940412</v>
      </c>
      <c r="E93" s="9">
        <f>-IPMT(Input!$D$7/12,$B$4-B94,$B$4,$F$4)</f>
        <v>784.9814028593946</v>
      </c>
      <c r="F93" s="9">
        <f t="shared" si="5"/>
        <v>94197.76834312733</v>
      </c>
    </row>
    <row r="94" spans="1:6" ht="12.75">
      <c r="A94" s="4">
        <f t="shared" si="3"/>
        <v>90</v>
      </c>
      <c r="B94" s="4">
        <f t="shared" si="4"/>
        <v>270</v>
      </c>
      <c r="C94" s="8">
        <f>Input!$D$8</f>
        <v>877.5715700887987</v>
      </c>
      <c r="D94" s="9">
        <f>-PPMT(Input!$D$7/12,$B$4-B95,$B$4,$F$4)</f>
        <v>93.36175195631581</v>
      </c>
      <c r="E94" s="9">
        <f>-IPMT(Input!$D$7/12,$B$4-B95,$B$4,$F$4)</f>
        <v>784.209818132483</v>
      </c>
      <c r="F94" s="9">
        <f t="shared" si="5"/>
        <v>94105.17817589793</v>
      </c>
    </row>
    <row r="95" spans="1:6" ht="12.75">
      <c r="A95" s="4">
        <f t="shared" si="3"/>
        <v>91</v>
      </c>
      <c r="B95" s="4">
        <f t="shared" si="4"/>
        <v>269</v>
      </c>
      <c r="C95" s="8">
        <f>Input!$D$8</f>
        <v>877.5715700887987</v>
      </c>
      <c r="D95" s="9">
        <f>-PPMT(Input!$D$7/12,$B$4-B96,$B$4,$F$4)</f>
        <v>94.13976655595178</v>
      </c>
      <c r="E95" s="9">
        <f>-IPMT(Input!$D$7/12,$B$4-B96,$B$4,$F$4)</f>
        <v>783.431803532847</v>
      </c>
      <c r="F95" s="9">
        <f t="shared" si="5"/>
        <v>94011.81642394162</v>
      </c>
    </row>
    <row r="96" spans="1:6" ht="12.75">
      <c r="A96" s="4">
        <f t="shared" si="3"/>
        <v>92</v>
      </c>
      <c r="B96" s="4">
        <f t="shared" si="4"/>
        <v>268</v>
      </c>
      <c r="C96" s="8">
        <f>Input!$D$8</f>
        <v>877.5715700887987</v>
      </c>
      <c r="D96" s="9">
        <f>-PPMT(Input!$D$7/12,$B$4-B97,$B$4,$F$4)</f>
        <v>94.92426461058471</v>
      </c>
      <c r="E96" s="9">
        <f>-IPMT(Input!$D$7/12,$B$4-B97,$B$4,$F$4)</f>
        <v>782.6473054782141</v>
      </c>
      <c r="F96" s="9">
        <f t="shared" si="5"/>
        <v>93917.67665738567</v>
      </c>
    </row>
    <row r="97" spans="1:6" ht="12.75">
      <c r="A97" s="4">
        <f t="shared" si="3"/>
        <v>93</v>
      </c>
      <c r="B97" s="4">
        <f t="shared" si="4"/>
        <v>267</v>
      </c>
      <c r="C97" s="8">
        <f>Input!$D$8</f>
        <v>877.5715700887987</v>
      </c>
      <c r="D97" s="9">
        <f>-PPMT(Input!$D$7/12,$B$4-B98,$B$4,$F$4)</f>
        <v>95.71530014900624</v>
      </c>
      <c r="E97" s="9">
        <f>-IPMT(Input!$D$7/12,$B$4-B98,$B$4,$F$4)</f>
        <v>781.8562699397925</v>
      </c>
      <c r="F97" s="9">
        <f t="shared" si="5"/>
        <v>93822.75239277509</v>
      </c>
    </row>
    <row r="98" spans="1:6" ht="12.75">
      <c r="A98" s="4">
        <f t="shared" si="3"/>
        <v>94</v>
      </c>
      <c r="B98" s="4">
        <f t="shared" si="4"/>
        <v>266</v>
      </c>
      <c r="C98" s="8">
        <f>Input!$D$8</f>
        <v>877.5715700887987</v>
      </c>
      <c r="D98" s="9">
        <f>-PPMT(Input!$D$7/12,$B$4-B99,$B$4,$F$4)</f>
        <v>96.51292765024796</v>
      </c>
      <c r="E98" s="9">
        <f>-IPMT(Input!$D$7/12,$B$4-B99,$B$4,$F$4)</f>
        <v>781.0586424385508</v>
      </c>
      <c r="F98" s="9">
        <f t="shared" si="5"/>
        <v>93727.03709262608</v>
      </c>
    </row>
    <row r="99" spans="1:6" ht="12.75">
      <c r="A99" s="4">
        <f t="shared" si="3"/>
        <v>95</v>
      </c>
      <c r="B99" s="4">
        <f t="shared" si="4"/>
        <v>265</v>
      </c>
      <c r="C99" s="8">
        <f>Input!$D$8</f>
        <v>877.5715700887987</v>
      </c>
      <c r="D99" s="9">
        <f>-PPMT(Input!$D$7/12,$B$4-B100,$B$4,$F$4)</f>
        <v>97.31720204733335</v>
      </c>
      <c r="E99" s="9">
        <f>-IPMT(Input!$D$7/12,$B$4-B100,$B$4,$F$4)</f>
        <v>780.2543680414655</v>
      </c>
      <c r="F99" s="9">
        <f t="shared" si="5"/>
        <v>93630.52416497584</v>
      </c>
    </row>
    <row r="100" spans="1:6" ht="12.75">
      <c r="A100" s="1">
        <f t="shared" si="3"/>
        <v>96</v>
      </c>
      <c r="B100" s="2">
        <f t="shared" si="4"/>
        <v>264</v>
      </c>
      <c r="C100" s="10">
        <f>Input!$D$8</f>
        <v>877.5715700887987</v>
      </c>
      <c r="D100" s="11">
        <f>-PPMT(Input!$D$7/12,$B$4-B101,$B$4,$F$4)</f>
        <v>98.12817873106114</v>
      </c>
      <c r="E100" s="11">
        <f>-IPMT(Input!$D$7/12,$B$4-B101,$B$4,$F$4)</f>
        <v>779.4433913577376</v>
      </c>
      <c r="F100" s="12">
        <f t="shared" si="5"/>
        <v>93533.20696292851</v>
      </c>
    </row>
    <row r="101" spans="1:6" ht="12.75">
      <c r="A101" s="4">
        <f t="shared" si="3"/>
        <v>97</v>
      </c>
      <c r="B101" s="4">
        <f t="shared" si="4"/>
        <v>263</v>
      </c>
      <c r="C101" s="8">
        <f>Input!$D$8</f>
        <v>877.5715700887987</v>
      </c>
      <c r="D101" s="9">
        <f>-PPMT(Input!$D$7/12,$B$4-B102,$B$4,$F$4)</f>
        <v>98.94591355381998</v>
      </c>
      <c r="E101" s="9">
        <f>-IPMT(Input!$D$7/12,$B$4-B102,$B$4,$F$4)</f>
        <v>778.6256565349788</v>
      </c>
      <c r="F101" s="9">
        <f t="shared" si="5"/>
        <v>93435.07878419745</v>
      </c>
    </row>
    <row r="102" spans="1:6" ht="12.75">
      <c r="A102" s="4">
        <f t="shared" si="3"/>
        <v>98</v>
      </c>
      <c r="B102" s="4">
        <f t="shared" si="4"/>
        <v>262</v>
      </c>
      <c r="C102" s="8">
        <f>Input!$D$8</f>
        <v>877.5715700887987</v>
      </c>
      <c r="D102" s="9">
        <f>-PPMT(Input!$D$7/12,$B$4-B103,$B$4,$F$4)</f>
        <v>99.77046283343515</v>
      </c>
      <c r="E102" s="9">
        <f>-IPMT(Input!$D$7/12,$B$4-B103,$B$4,$F$4)</f>
        <v>777.8011072553636</v>
      </c>
      <c r="F102" s="9">
        <f t="shared" si="5"/>
        <v>93336.13287064363</v>
      </c>
    </row>
    <row r="103" spans="1:6" ht="12.75">
      <c r="A103" s="4">
        <f t="shared" si="3"/>
        <v>99</v>
      </c>
      <c r="B103" s="4">
        <f t="shared" si="4"/>
        <v>261</v>
      </c>
      <c r="C103" s="8">
        <f>Input!$D$8</f>
        <v>877.5715700887987</v>
      </c>
      <c r="D103" s="9">
        <f>-PPMT(Input!$D$7/12,$B$4-B104,$B$4,$F$4)</f>
        <v>100.60188335704709</v>
      </c>
      <c r="E103" s="9">
        <f>-IPMT(Input!$D$7/12,$B$4-B104,$B$4,$F$4)</f>
        <v>776.9696867317516</v>
      </c>
      <c r="F103" s="9">
        <f t="shared" si="5"/>
        <v>93236.3624078102</v>
      </c>
    </row>
    <row r="104" spans="1:6" ht="12.75">
      <c r="A104" s="4">
        <f t="shared" si="3"/>
        <v>100</v>
      </c>
      <c r="B104" s="4">
        <f t="shared" si="4"/>
        <v>260</v>
      </c>
      <c r="C104" s="8">
        <f>Input!$D$8</f>
        <v>877.5715700887987</v>
      </c>
      <c r="D104" s="9">
        <f>-PPMT(Input!$D$7/12,$B$4-B105,$B$4,$F$4)</f>
        <v>101.4402323850225</v>
      </c>
      <c r="E104" s="9">
        <f>-IPMT(Input!$D$7/12,$B$4-B105,$B$4,$F$4)</f>
        <v>776.1313377037764</v>
      </c>
      <c r="F104" s="9">
        <f t="shared" si="5"/>
        <v>93135.76052445316</v>
      </c>
    </row>
    <row r="105" spans="1:6" ht="12.75">
      <c r="A105" s="4">
        <f t="shared" si="3"/>
        <v>101</v>
      </c>
      <c r="B105" s="4">
        <f t="shared" si="4"/>
        <v>259</v>
      </c>
      <c r="C105" s="8">
        <f>Input!$D$8</f>
        <v>877.5715700887987</v>
      </c>
      <c r="D105" s="9">
        <f>-PPMT(Input!$D$7/12,$B$4-B106,$B$4,$F$4)</f>
        <v>102.28556765489768</v>
      </c>
      <c r="E105" s="9">
        <f>-IPMT(Input!$D$7/12,$B$4-B106,$B$4,$F$4)</f>
        <v>775.2860024339011</v>
      </c>
      <c r="F105" s="9">
        <f t="shared" si="5"/>
        <v>93034.32029206814</v>
      </c>
    </row>
    <row r="106" spans="1:6" ht="12.75">
      <c r="A106" s="4">
        <f t="shared" si="3"/>
        <v>102</v>
      </c>
      <c r="B106" s="4">
        <f t="shared" si="4"/>
        <v>258</v>
      </c>
      <c r="C106" s="8">
        <f>Input!$D$8</f>
        <v>877.5715700887987</v>
      </c>
      <c r="D106" s="9">
        <f>-PPMT(Input!$D$7/12,$B$4-B107,$B$4,$F$4)</f>
        <v>103.13794738535516</v>
      </c>
      <c r="E106" s="9">
        <f>-IPMT(Input!$D$7/12,$B$4-B107,$B$4,$F$4)</f>
        <v>774.4336227034436</v>
      </c>
      <c r="F106" s="9">
        <f t="shared" si="5"/>
        <v>92932.03472441324</v>
      </c>
    </row>
    <row r="107" spans="1:6" ht="12.75">
      <c r="A107" s="4">
        <f t="shared" si="3"/>
        <v>103</v>
      </c>
      <c r="B107" s="4">
        <f t="shared" si="4"/>
        <v>257</v>
      </c>
      <c r="C107" s="8">
        <f>Input!$D$8</f>
        <v>877.5715700887987</v>
      </c>
      <c r="D107" s="9">
        <f>-PPMT(Input!$D$7/12,$B$4-B108,$B$4,$F$4)</f>
        <v>103.99743028023312</v>
      </c>
      <c r="E107" s="9">
        <f>-IPMT(Input!$D$7/12,$B$4-B108,$B$4,$F$4)</f>
        <v>773.5741398085656</v>
      </c>
      <c r="F107" s="9">
        <f t="shared" si="5"/>
        <v>92828.89677702788</v>
      </c>
    </row>
    <row r="108" spans="1:6" ht="12.75">
      <c r="A108" s="4">
        <f t="shared" si="3"/>
        <v>104</v>
      </c>
      <c r="B108" s="4">
        <f t="shared" si="4"/>
        <v>256</v>
      </c>
      <c r="C108" s="8">
        <f>Input!$D$8</f>
        <v>877.5715700887987</v>
      </c>
      <c r="D108" s="9">
        <f>-PPMT(Input!$D$7/12,$B$4-B109,$B$4,$F$4)</f>
        <v>104.86407553256839</v>
      </c>
      <c r="E108" s="9">
        <f>-IPMT(Input!$D$7/12,$B$4-B109,$B$4,$F$4)</f>
        <v>772.7074945562305</v>
      </c>
      <c r="F108" s="9">
        <f t="shared" si="5"/>
        <v>92724.89934674765</v>
      </c>
    </row>
    <row r="109" spans="1:6" ht="12.75">
      <c r="A109" s="4">
        <f t="shared" si="3"/>
        <v>105</v>
      </c>
      <c r="B109" s="4">
        <f t="shared" si="4"/>
        <v>255</v>
      </c>
      <c r="C109" s="8">
        <f>Input!$D$8</f>
        <v>877.5715700887987</v>
      </c>
      <c r="D109" s="9">
        <f>-PPMT(Input!$D$7/12,$B$4-B110,$B$4,$F$4)</f>
        <v>105.73794282867313</v>
      </c>
      <c r="E109" s="9">
        <f>-IPMT(Input!$D$7/12,$B$4-B110,$B$4,$F$4)</f>
        <v>771.8336272601257</v>
      </c>
      <c r="F109" s="9">
        <f t="shared" si="5"/>
        <v>92620.03527121509</v>
      </c>
    </row>
    <row r="110" spans="1:6" ht="12.75">
      <c r="A110" s="4">
        <f t="shared" si="3"/>
        <v>106</v>
      </c>
      <c r="B110" s="4">
        <f t="shared" si="4"/>
        <v>254</v>
      </c>
      <c r="C110" s="8">
        <f>Input!$D$8</f>
        <v>877.5715700887987</v>
      </c>
      <c r="D110" s="9">
        <f>-PPMT(Input!$D$7/12,$B$4-B111,$B$4,$F$4)</f>
        <v>106.6190923522454</v>
      </c>
      <c r="E110" s="9">
        <f>-IPMT(Input!$D$7/12,$B$4-B111,$B$4,$F$4)</f>
        <v>770.9524777365534</v>
      </c>
      <c r="F110" s="9">
        <f t="shared" si="5"/>
        <v>92514.29732838641</v>
      </c>
    </row>
    <row r="111" spans="1:6" ht="12.75">
      <c r="A111" s="4">
        <f t="shared" si="3"/>
        <v>107</v>
      </c>
      <c r="B111" s="4">
        <f t="shared" si="4"/>
        <v>253</v>
      </c>
      <c r="C111" s="8">
        <f>Input!$D$8</f>
        <v>877.5715700887987</v>
      </c>
      <c r="D111" s="9">
        <f>-PPMT(Input!$D$7/12,$B$4-B112,$B$4,$F$4)</f>
        <v>107.50758478851412</v>
      </c>
      <c r="E111" s="9">
        <f>-IPMT(Input!$D$7/12,$B$4-B112,$B$4,$F$4)</f>
        <v>770.0639853002847</v>
      </c>
      <c r="F111" s="9">
        <f t="shared" si="5"/>
        <v>92407.67823603416</v>
      </c>
    </row>
    <row r="112" spans="1:6" ht="12.75">
      <c r="A112" s="1">
        <f t="shared" si="3"/>
        <v>108</v>
      </c>
      <c r="B112" s="2">
        <f t="shared" si="4"/>
        <v>252</v>
      </c>
      <c r="C112" s="10">
        <f>Input!$D$8</f>
        <v>877.5715700887987</v>
      </c>
      <c r="D112" s="11">
        <f>-PPMT(Input!$D$7/12,$B$4-B113,$B$4,$F$4)</f>
        <v>108.4034813284184</v>
      </c>
      <c r="E112" s="11">
        <f>-IPMT(Input!$D$7/12,$B$4-B113,$B$4,$F$4)</f>
        <v>769.1680887603803</v>
      </c>
      <c r="F112" s="12">
        <f t="shared" si="5"/>
        <v>92300.17065124564</v>
      </c>
    </row>
    <row r="113" spans="1:6" ht="12.75">
      <c r="A113" s="4">
        <f t="shared" si="3"/>
        <v>109</v>
      </c>
      <c r="B113" s="4">
        <f t="shared" si="4"/>
        <v>251</v>
      </c>
      <c r="C113" s="8">
        <f>Input!$D$8</f>
        <v>877.5715700887987</v>
      </c>
      <c r="D113" s="9">
        <f>-PPMT(Input!$D$7/12,$B$4-B114,$B$4,$F$4)</f>
        <v>109.30684367282187</v>
      </c>
      <c r="E113" s="9">
        <f>-IPMT(Input!$D$7/12,$B$4-B114,$B$4,$F$4)</f>
        <v>768.2647264159768</v>
      </c>
      <c r="F113" s="9">
        <f t="shared" si="5"/>
        <v>92191.76716991722</v>
      </c>
    </row>
    <row r="114" spans="1:6" ht="12.75">
      <c r="A114" s="4">
        <f t="shared" si="3"/>
        <v>110</v>
      </c>
      <c r="B114" s="4">
        <f t="shared" si="4"/>
        <v>250</v>
      </c>
      <c r="C114" s="8">
        <f>Input!$D$8</f>
        <v>877.5715700887987</v>
      </c>
      <c r="D114" s="9">
        <f>-PPMT(Input!$D$7/12,$B$4-B115,$B$4,$F$4)</f>
        <v>110.21773403676207</v>
      </c>
      <c r="E114" s="9">
        <f>-IPMT(Input!$D$7/12,$B$4-B115,$B$4,$F$4)</f>
        <v>767.3538360520366</v>
      </c>
      <c r="F114" s="9">
        <f t="shared" si="5"/>
        <v>92082.4603262444</v>
      </c>
    </row>
    <row r="115" spans="1:6" ht="12.75">
      <c r="A115" s="4">
        <f t="shared" si="3"/>
        <v>111</v>
      </c>
      <c r="B115" s="4">
        <f t="shared" si="4"/>
        <v>249</v>
      </c>
      <c r="C115" s="8">
        <f>Input!$D$8</f>
        <v>877.5715700887987</v>
      </c>
      <c r="D115" s="9">
        <f>-PPMT(Input!$D$7/12,$B$4-B116,$B$4,$F$4)</f>
        <v>111.13621515373508</v>
      </c>
      <c r="E115" s="9">
        <f>-IPMT(Input!$D$7/12,$B$4-B116,$B$4,$F$4)</f>
        <v>766.4353549350636</v>
      </c>
      <c r="F115" s="9">
        <f t="shared" si="5"/>
        <v>91972.24259220764</v>
      </c>
    </row>
    <row r="116" spans="1:6" ht="12.75">
      <c r="A116" s="4">
        <f t="shared" si="3"/>
        <v>112</v>
      </c>
      <c r="B116" s="4">
        <f t="shared" si="4"/>
        <v>248</v>
      </c>
      <c r="C116" s="8">
        <f>Input!$D$8</f>
        <v>877.5715700887987</v>
      </c>
      <c r="D116" s="9">
        <f>-PPMT(Input!$D$7/12,$B$4-B117,$B$4,$F$4)</f>
        <v>112.06235028001622</v>
      </c>
      <c r="E116" s="9">
        <f>-IPMT(Input!$D$7/12,$B$4-B117,$B$4,$F$4)</f>
        <v>765.5092198087826</v>
      </c>
      <c r="F116" s="9">
        <f t="shared" si="5"/>
        <v>91861.1063770539</v>
      </c>
    </row>
    <row r="117" spans="1:6" ht="12.75">
      <c r="A117" s="4">
        <f t="shared" si="3"/>
        <v>113</v>
      </c>
      <c r="B117" s="4">
        <f t="shared" si="4"/>
        <v>247</v>
      </c>
      <c r="C117" s="8">
        <f>Input!$D$8</f>
        <v>877.5715700887987</v>
      </c>
      <c r="D117" s="9">
        <f>-PPMT(Input!$D$7/12,$B$4-B118,$B$4,$F$4)</f>
        <v>112.99620319901634</v>
      </c>
      <c r="E117" s="9">
        <f>-IPMT(Input!$D$7/12,$B$4-B118,$B$4,$F$4)</f>
        <v>764.5753668897823</v>
      </c>
      <c r="F117" s="9">
        <f t="shared" si="5"/>
        <v>91749.04402677389</v>
      </c>
    </row>
    <row r="118" spans="1:6" ht="12.75">
      <c r="A118" s="4">
        <f t="shared" si="3"/>
        <v>114</v>
      </c>
      <c r="B118" s="4">
        <f t="shared" si="4"/>
        <v>246</v>
      </c>
      <c r="C118" s="8">
        <f>Input!$D$8</f>
        <v>877.5715700887987</v>
      </c>
      <c r="D118" s="9">
        <f>-PPMT(Input!$D$7/12,$B$4-B119,$B$4,$F$4)</f>
        <v>113.9378382256748</v>
      </c>
      <c r="E118" s="9">
        <f>-IPMT(Input!$D$7/12,$B$4-B119,$B$4,$F$4)</f>
        <v>763.6337318631239</v>
      </c>
      <c r="F118" s="9">
        <f t="shared" si="5"/>
        <v>91636.04782357487</v>
      </c>
    </row>
    <row r="119" spans="1:6" ht="12.75">
      <c r="A119" s="4">
        <f t="shared" si="3"/>
        <v>115</v>
      </c>
      <c r="B119" s="4">
        <f t="shared" si="4"/>
        <v>245</v>
      </c>
      <c r="C119" s="8">
        <f>Input!$D$8</f>
        <v>877.5715700887987</v>
      </c>
      <c r="D119" s="9">
        <f>-PPMT(Input!$D$7/12,$B$4-B120,$B$4,$F$4)</f>
        <v>114.88732021088876</v>
      </c>
      <c r="E119" s="9">
        <f>-IPMT(Input!$D$7/12,$B$4-B120,$B$4,$F$4)</f>
        <v>762.68424987791</v>
      </c>
      <c r="F119" s="9">
        <f t="shared" si="5"/>
        <v>91522.1099853492</v>
      </c>
    </row>
    <row r="120" spans="1:6" ht="12.75">
      <c r="A120" s="4">
        <f t="shared" si="3"/>
        <v>116</v>
      </c>
      <c r="B120" s="4">
        <f t="shared" si="4"/>
        <v>244</v>
      </c>
      <c r="C120" s="8">
        <f>Input!$D$8</f>
        <v>877.5715700887987</v>
      </c>
      <c r="D120" s="9">
        <f>-PPMT(Input!$D$7/12,$B$4-B121,$B$4,$F$4)</f>
        <v>115.8447145459795</v>
      </c>
      <c r="E120" s="9">
        <f>-IPMT(Input!$D$7/12,$B$4-B121,$B$4,$F$4)</f>
        <v>761.7268555428193</v>
      </c>
      <c r="F120" s="9">
        <f t="shared" si="5"/>
        <v>91407.22266513831</v>
      </c>
    </row>
    <row r="121" spans="1:6" ht="12.75">
      <c r="A121" s="4">
        <f t="shared" si="3"/>
        <v>117</v>
      </c>
      <c r="B121" s="4">
        <f t="shared" si="4"/>
        <v>243</v>
      </c>
      <c r="C121" s="8">
        <f>Input!$D$8</f>
        <v>877.5715700887987</v>
      </c>
      <c r="D121" s="9">
        <f>-PPMT(Input!$D$7/12,$B$4-B122,$B$4,$F$4)</f>
        <v>116.81008716719597</v>
      </c>
      <c r="E121" s="9">
        <f>-IPMT(Input!$D$7/12,$B$4-B122,$B$4,$F$4)</f>
        <v>760.7614829216027</v>
      </c>
      <c r="F121" s="9">
        <f t="shared" si="5"/>
        <v>91291.37795059233</v>
      </c>
    </row>
    <row r="122" spans="1:6" ht="12.75">
      <c r="A122" s="4">
        <f t="shared" si="3"/>
        <v>118</v>
      </c>
      <c r="B122" s="4">
        <f t="shared" si="4"/>
        <v>242</v>
      </c>
      <c r="C122" s="8">
        <f>Input!$D$8</f>
        <v>877.5715700887987</v>
      </c>
      <c r="D122" s="9">
        <f>-PPMT(Input!$D$7/12,$B$4-B123,$B$4,$F$4)</f>
        <v>117.78350456025596</v>
      </c>
      <c r="E122" s="9">
        <f>-IPMT(Input!$D$7/12,$B$4-B123,$B$4,$F$4)</f>
        <v>759.7880655285428</v>
      </c>
      <c r="F122" s="9">
        <f t="shared" si="5"/>
        <v>91174.56786342514</v>
      </c>
    </row>
    <row r="123" spans="1:6" ht="12.75">
      <c r="A123" s="4">
        <f t="shared" si="3"/>
        <v>119</v>
      </c>
      <c r="B123" s="4">
        <f t="shared" si="4"/>
        <v>241</v>
      </c>
      <c r="C123" s="8">
        <f>Input!$D$8</f>
        <v>877.5715700887987</v>
      </c>
      <c r="D123" s="9">
        <f>-PPMT(Input!$D$7/12,$B$4-B124,$B$4,$F$4)</f>
        <v>118.76503376492475</v>
      </c>
      <c r="E123" s="9">
        <f>-IPMT(Input!$D$7/12,$B$4-B124,$B$4,$F$4)</f>
        <v>758.8065363238741</v>
      </c>
      <c r="F123" s="9">
        <f t="shared" si="5"/>
        <v>91056.78435886488</v>
      </c>
    </row>
    <row r="124" spans="1:10" ht="12.75">
      <c r="A124" s="1">
        <f t="shared" si="3"/>
        <v>120</v>
      </c>
      <c r="B124" s="2">
        <f t="shared" si="4"/>
        <v>240</v>
      </c>
      <c r="C124" s="10">
        <f>Input!$D$8</f>
        <v>877.5715700887987</v>
      </c>
      <c r="D124" s="11">
        <f>-PPMT(Input!$D$7/12,$B$4-B125,$B$4,$F$4)</f>
        <v>119.75474237963249</v>
      </c>
      <c r="E124" s="11">
        <f>-IPMT(Input!$D$7/12,$B$4-B125,$B$4,$F$4)</f>
        <v>757.8168277091663</v>
      </c>
      <c r="F124" s="12">
        <f t="shared" si="5"/>
        <v>90938.01932509996</v>
      </c>
      <c r="G124" s="6">
        <f>SUM(D4:D124)</f>
        <v>9181.735417279675</v>
      </c>
      <c r="H124" s="6">
        <f>SUM(E4:E124)</f>
        <v>97004.42456346496</v>
      </c>
      <c r="J124" s="6">
        <f>100000-G124</f>
        <v>90818.26458272032</v>
      </c>
    </row>
    <row r="125" spans="1:6" ht="12.75">
      <c r="A125" s="4">
        <f t="shared" si="3"/>
        <v>121</v>
      </c>
      <c r="B125" s="4">
        <f t="shared" si="4"/>
        <v>239</v>
      </c>
      <c r="C125" s="8">
        <f>Input!$D$8</f>
        <v>877.5715700887987</v>
      </c>
      <c r="D125" s="9">
        <f>-PPMT(Input!$D$7/12,$B$4-B126,$B$4,$F$4)</f>
        <v>120.75269856612941</v>
      </c>
      <c r="E125" s="9">
        <f>-IPMT(Input!$D$7/12,$B$4-B126,$B$4,$F$4)</f>
        <v>756.8188715226694</v>
      </c>
      <c r="F125" s="9">
        <f t="shared" si="5"/>
        <v>90818.26458272032</v>
      </c>
    </row>
    <row r="126" spans="1:6" ht="12.75">
      <c r="A126" s="4">
        <f t="shared" si="3"/>
        <v>122</v>
      </c>
      <c r="B126" s="4">
        <f t="shared" si="4"/>
        <v>238</v>
      </c>
      <c r="C126" s="8">
        <f>Input!$D$8</f>
        <v>877.5715700887987</v>
      </c>
      <c r="D126" s="9">
        <f>-PPMT(Input!$D$7/12,$B$4-B127,$B$4,$F$4)</f>
        <v>121.75897105418049</v>
      </c>
      <c r="E126" s="9">
        <f>-IPMT(Input!$D$7/12,$B$4-B127,$B$4,$F$4)</f>
        <v>755.8125990346182</v>
      </c>
      <c r="F126" s="9">
        <f t="shared" si="5"/>
        <v>90697.5118841542</v>
      </c>
    </row>
    <row r="127" spans="1:6" ht="12.75">
      <c r="A127" s="4">
        <f t="shared" si="3"/>
        <v>123</v>
      </c>
      <c r="B127" s="4">
        <f t="shared" si="4"/>
        <v>237</v>
      </c>
      <c r="C127" s="8">
        <f>Input!$D$8</f>
        <v>877.5715700887987</v>
      </c>
      <c r="D127" s="9">
        <f>-PPMT(Input!$D$7/12,$B$4-B128,$B$4,$F$4)</f>
        <v>122.77362914629867</v>
      </c>
      <c r="E127" s="9">
        <f>-IPMT(Input!$D$7/12,$B$4-B128,$B$4,$F$4)</f>
        <v>754.7979409425001</v>
      </c>
      <c r="F127" s="9">
        <f t="shared" si="5"/>
        <v>90575.75291310002</v>
      </c>
    </row>
    <row r="128" spans="1:6" ht="12.75">
      <c r="A128" s="4">
        <f t="shared" si="3"/>
        <v>124</v>
      </c>
      <c r="B128" s="4">
        <f t="shared" si="4"/>
        <v>236</v>
      </c>
      <c r="C128" s="8">
        <f>Input!$D$8</f>
        <v>877.5715700887987</v>
      </c>
      <c r="D128" s="9">
        <f>-PPMT(Input!$D$7/12,$B$4-B129,$B$4,$F$4)</f>
        <v>123.79674272251783</v>
      </c>
      <c r="E128" s="9">
        <f>-IPMT(Input!$D$7/12,$B$4-B129,$B$4,$F$4)</f>
        <v>753.7748273662809</v>
      </c>
      <c r="F128" s="9">
        <f t="shared" si="5"/>
        <v>90452.97928395373</v>
      </c>
    </row>
    <row r="129" spans="1:6" ht="12.75">
      <c r="A129" s="4">
        <f t="shared" si="3"/>
        <v>125</v>
      </c>
      <c r="B129" s="4">
        <f t="shared" si="4"/>
        <v>235</v>
      </c>
      <c r="C129" s="8">
        <f>Input!$D$8</f>
        <v>877.5715700887987</v>
      </c>
      <c r="D129" s="9">
        <f>-PPMT(Input!$D$7/12,$B$4-B130,$B$4,$F$4)</f>
        <v>124.82838224520547</v>
      </c>
      <c r="E129" s="9">
        <f>-IPMT(Input!$D$7/12,$B$4-B130,$B$4,$F$4)</f>
        <v>752.7431878435932</v>
      </c>
      <c r="F129" s="9">
        <f t="shared" si="5"/>
        <v>90329.1825412312</v>
      </c>
    </row>
    <row r="130" spans="1:6" ht="12.75">
      <c r="A130" s="4">
        <f t="shared" si="3"/>
        <v>126</v>
      </c>
      <c r="B130" s="4">
        <f t="shared" si="4"/>
        <v>234</v>
      </c>
      <c r="C130" s="8">
        <f>Input!$D$8</f>
        <v>877.5715700887987</v>
      </c>
      <c r="D130" s="9">
        <f>-PPMT(Input!$D$7/12,$B$4-B131,$B$4,$F$4)</f>
        <v>125.8686187639155</v>
      </c>
      <c r="E130" s="9">
        <f>-IPMT(Input!$D$7/12,$B$4-B131,$B$4,$F$4)</f>
        <v>751.7029513248833</v>
      </c>
      <c r="F130" s="9">
        <f t="shared" si="5"/>
        <v>90204.354158986</v>
      </c>
    </row>
    <row r="131" spans="1:6" ht="12.75">
      <c r="A131" s="4">
        <f t="shared" si="3"/>
        <v>127</v>
      </c>
      <c r="B131" s="4">
        <f t="shared" si="4"/>
        <v>233</v>
      </c>
      <c r="C131" s="8">
        <f>Input!$D$8</f>
        <v>877.5715700887987</v>
      </c>
      <c r="D131" s="9">
        <f>-PPMT(Input!$D$7/12,$B$4-B132,$B$4,$F$4)</f>
        <v>126.91752392028148</v>
      </c>
      <c r="E131" s="9">
        <f>-IPMT(Input!$D$7/12,$B$4-B132,$B$4,$F$4)</f>
        <v>750.6540461685172</v>
      </c>
      <c r="F131" s="9">
        <f t="shared" si="5"/>
        <v>90078.48554022209</v>
      </c>
    </row>
    <row r="132" spans="1:6" ht="12.75">
      <c r="A132" s="4">
        <f t="shared" si="3"/>
        <v>128</v>
      </c>
      <c r="B132" s="4">
        <f t="shared" si="4"/>
        <v>232</v>
      </c>
      <c r="C132" s="8">
        <f>Input!$D$8</f>
        <v>877.5715700887987</v>
      </c>
      <c r="D132" s="9">
        <f>-PPMT(Input!$D$7/12,$B$4-B133,$B$4,$F$4)</f>
        <v>127.97516995295048</v>
      </c>
      <c r="E132" s="9">
        <f>-IPMT(Input!$D$7/12,$B$4-B133,$B$4,$F$4)</f>
        <v>749.5964001358483</v>
      </c>
      <c r="F132" s="9">
        <f t="shared" si="5"/>
        <v>89951.5680163018</v>
      </c>
    </row>
    <row r="133" spans="1:6" ht="12.75">
      <c r="A133" s="4">
        <f aca="true" t="shared" si="6" ref="A133:A196">$B$4-B133</f>
        <v>129</v>
      </c>
      <c r="B133" s="4">
        <f aca="true" t="shared" si="7" ref="B133:B196">B132-1</f>
        <v>231</v>
      </c>
      <c r="C133" s="8">
        <f>Input!$D$8</f>
        <v>877.5715700887987</v>
      </c>
      <c r="D133" s="9">
        <f>-PPMT(Input!$D$7/12,$B$4-B134,$B$4,$F$4)</f>
        <v>129.0416297025584</v>
      </c>
      <c r="E133" s="9">
        <f>-IPMT(Input!$D$7/12,$B$4-B134,$B$4,$F$4)</f>
        <v>748.5299403862405</v>
      </c>
      <c r="F133" s="9">
        <f aca="true" t="shared" si="8" ref="F133:F196">F132-D132</f>
        <v>89823.59284634885</v>
      </c>
    </row>
    <row r="134" spans="1:6" ht="12.75">
      <c r="A134" s="4">
        <f t="shared" si="6"/>
        <v>130</v>
      </c>
      <c r="B134" s="4">
        <f t="shared" si="7"/>
        <v>230</v>
      </c>
      <c r="C134" s="8">
        <f>Input!$D$8</f>
        <v>877.5715700887987</v>
      </c>
      <c r="D134" s="9">
        <f>-PPMT(Input!$D$7/12,$B$4-B135,$B$4,$F$4)</f>
        <v>130.1169766167464</v>
      </c>
      <c r="E134" s="9">
        <f>-IPMT(Input!$D$7/12,$B$4-B135,$B$4,$F$4)</f>
        <v>747.4545934720524</v>
      </c>
      <c r="F134" s="9">
        <f t="shared" si="8"/>
        <v>89694.5512166463</v>
      </c>
    </row>
    <row r="135" spans="1:6" ht="12.75">
      <c r="A135" s="4">
        <f t="shared" si="6"/>
        <v>131</v>
      </c>
      <c r="B135" s="4">
        <f t="shared" si="7"/>
        <v>229</v>
      </c>
      <c r="C135" s="8">
        <f>Input!$D$8</f>
        <v>877.5715700887987</v>
      </c>
      <c r="D135" s="9">
        <f>-PPMT(Input!$D$7/12,$B$4-B136,$B$4,$F$4)</f>
        <v>131.20128475521926</v>
      </c>
      <c r="E135" s="9">
        <f>-IPMT(Input!$D$7/12,$B$4-B136,$B$4,$F$4)</f>
        <v>746.3702853335795</v>
      </c>
      <c r="F135" s="9">
        <f t="shared" si="8"/>
        <v>89564.43424002956</v>
      </c>
    </row>
    <row r="136" spans="1:6" ht="12.75">
      <c r="A136" s="1">
        <f t="shared" si="6"/>
        <v>132</v>
      </c>
      <c r="B136" s="2">
        <f t="shared" si="7"/>
        <v>228</v>
      </c>
      <c r="C136" s="10">
        <f>Input!$D$8</f>
        <v>877.5715700887987</v>
      </c>
      <c r="D136" s="11">
        <f>-PPMT(Input!$D$7/12,$B$4-B137,$B$4,$F$4)</f>
        <v>132.2946287948461</v>
      </c>
      <c r="E136" s="11">
        <f>-IPMT(Input!$D$7/12,$B$4-B137,$B$4,$F$4)</f>
        <v>745.2769412939526</v>
      </c>
      <c r="F136" s="12">
        <f t="shared" si="8"/>
        <v>89433.23295527433</v>
      </c>
    </row>
    <row r="137" spans="1:6" ht="12.75">
      <c r="A137" s="4">
        <f t="shared" si="6"/>
        <v>133</v>
      </c>
      <c r="B137" s="4">
        <f t="shared" si="7"/>
        <v>227</v>
      </c>
      <c r="C137" s="8">
        <f>Input!$D$8</f>
        <v>877.5715700887987</v>
      </c>
      <c r="D137" s="9">
        <f>-PPMT(Input!$D$7/12,$B$4-B138,$B$4,$F$4)</f>
        <v>133.39708403480316</v>
      </c>
      <c r="E137" s="9">
        <f>-IPMT(Input!$D$7/12,$B$4-B138,$B$4,$F$4)</f>
        <v>744.1744860539956</v>
      </c>
      <c r="F137" s="9">
        <f t="shared" si="8"/>
        <v>89300.93832647949</v>
      </c>
    </row>
    <row r="138" spans="1:6" ht="12.75">
      <c r="A138" s="4">
        <f t="shared" si="6"/>
        <v>134</v>
      </c>
      <c r="B138" s="4">
        <f t="shared" si="7"/>
        <v>226</v>
      </c>
      <c r="C138" s="8">
        <f>Input!$D$8</f>
        <v>877.5715700887987</v>
      </c>
      <c r="D138" s="9">
        <f>-PPMT(Input!$D$7/12,$B$4-B139,$B$4,$F$4)</f>
        <v>134.50872640175984</v>
      </c>
      <c r="E138" s="9">
        <f>-IPMT(Input!$D$7/12,$B$4-B139,$B$4,$F$4)</f>
        <v>743.0628436870389</v>
      </c>
      <c r="F138" s="9">
        <f t="shared" si="8"/>
        <v>89167.54124244468</v>
      </c>
    </row>
    <row r="139" spans="1:6" ht="12.75">
      <c r="A139" s="4">
        <f t="shared" si="6"/>
        <v>135</v>
      </c>
      <c r="B139" s="4">
        <f t="shared" si="7"/>
        <v>225</v>
      </c>
      <c r="C139" s="8">
        <f>Input!$D$8</f>
        <v>877.5715700887987</v>
      </c>
      <c r="D139" s="9">
        <f>-PPMT(Input!$D$7/12,$B$4-B140,$B$4,$F$4)</f>
        <v>135.62963245510784</v>
      </c>
      <c r="E139" s="9">
        <f>-IPMT(Input!$D$7/12,$B$4-B140,$B$4,$F$4)</f>
        <v>741.9419376336908</v>
      </c>
      <c r="F139" s="9">
        <f t="shared" si="8"/>
        <v>89033.03251604292</v>
      </c>
    </row>
    <row r="140" spans="1:6" ht="12.75">
      <c r="A140" s="4">
        <f t="shared" si="6"/>
        <v>136</v>
      </c>
      <c r="B140" s="4">
        <f t="shared" si="7"/>
        <v>224</v>
      </c>
      <c r="C140" s="8">
        <f>Input!$D$8</f>
        <v>877.5715700887987</v>
      </c>
      <c r="D140" s="9">
        <f>-PPMT(Input!$D$7/12,$B$4-B141,$B$4,$F$4)</f>
        <v>136.75987939223376</v>
      </c>
      <c r="E140" s="9">
        <f>-IPMT(Input!$D$7/12,$B$4-B141,$B$4,$F$4)</f>
        <v>740.8116906965649</v>
      </c>
      <c r="F140" s="9">
        <f t="shared" si="8"/>
        <v>88897.40288358781</v>
      </c>
    </row>
    <row r="141" spans="1:6" ht="12.75">
      <c r="A141" s="4">
        <f t="shared" si="6"/>
        <v>137</v>
      </c>
      <c r="B141" s="4">
        <f t="shared" si="7"/>
        <v>223</v>
      </c>
      <c r="C141" s="8">
        <f>Input!$D$8</f>
        <v>877.5715700887987</v>
      </c>
      <c r="D141" s="9">
        <f>-PPMT(Input!$D$7/12,$B$4-B142,$B$4,$F$4)</f>
        <v>137.8995450538357</v>
      </c>
      <c r="E141" s="9">
        <f>-IPMT(Input!$D$7/12,$B$4-B142,$B$4,$F$4)</f>
        <v>739.6720250349631</v>
      </c>
      <c r="F141" s="9">
        <f t="shared" si="8"/>
        <v>88760.64300419558</v>
      </c>
    </row>
    <row r="142" spans="1:6" ht="12.75">
      <c r="A142" s="4">
        <f t="shared" si="6"/>
        <v>138</v>
      </c>
      <c r="B142" s="4">
        <f t="shared" si="7"/>
        <v>222</v>
      </c>
      <c r="C142" s="8">
        <f>Input!$D$8</f>
        <v>877.5715700887987</v>
      </c>
      <c r="D142" s="9">
        <f>-PPMT(Input!$D$7/12,$B$4-B143,$B$4,$F$4)</f>
        <v>139.04870792928435</v>
      </c>
      <c r="E142" s="9">
        <f>-IPMT(Input!$D$7/12,$B$4-B143,$B$4,$F$4)</f>
        <v>738.5228621595144</v>
      </c>
      <c r="F142" s="9">
        <f t="shared" si="8"/>
        <v>88622.74345914174</v>
      </c>
    </row>
    <row r="143" spans="1:6" ht="12.75">
      <c r="A143" s="4">
        <f t="shared" si="6"/>
        <v>139</v>
      </c>
      <c r="B143" s="4">
        <f t="shared" si="7"/>
        <v>221</v>
      </c>
      <c r="C143" s="8">
        <f>Input!$D$8</f>
        <v>877.5715700887987</v>
      </c>
      <c r="D143" s="9">
        <f>-PPMT(Input!$D$7/12,$B$4-B144,$B$4,$F$4)</f>
        <v>140.2074471620284</v>
      </c>
      <c r="E143" s="9">
        <f>-IPMT(Input!$D$7/12,$B$4-B144,$B$4,$F$4)</f>
        <v>737.3641229267704</v>
      </c>
      <c r="F143" s="9">
        <f t="shared" si="8"/>
        <v>88483.69475121246</v>
      </c>
    </row>
    <row r="144" spans="1:6" ht="12.75">
      <c r="A144" s="4">
        <f t="shared" si="6"/>
        <v>140</v>
      </c>
      <c r="B144" s="4">
        <f t="shared" si="7"/>
        <v>220</v>
      </c>
      <c r="C144" s="8">
        <f>Input!$D$8</f>
        <v>877.5715700887987</v>
      </c>
      <c r="D144" s="9">
        <f>-PPMT(Input!$D$7/12,$B$4-B145,$B$4,$F$4)</f>
        <v>141.3758425550453</v>
      </c>
      <c r="E144" s="9">
        <f>-IPMT(Input!$D$7/12,$B$4-B145,$B$4,$F$4)</f>
        <v>736.1957275337535</v>
      </c>
      <c r="F144" s="9">
        <f t="shared" si="8"/>
        <v>88343.48730405043</v>
      </c>
    </row>
    <row r="145" spans="1:6" ht="12.75">
      <c r="A145" s="4">
        <f t="shared" si="6"/>
        <v>141</v>
      </c>
      <c r="B145" s="4">
        <f t="shared" si="7"/>
        <v>219</v>
      </c>
      <c r="C145" s="8">
        <f>Input!$D$8</f>
        <v>877.5715700887987</v>
      </c>
      <c r="D145" s="9">
        <f>-PPMT(Input!$D$7/12,$B$4-B146,$B$4,$F$4)</f>
        <v>142.5539745763373</v>
      </c>
      <c r="E145" s="9">
        <f>-IPMT(Input!$D$7/12,$B$4-B146,$B$4,$F$4)</f>
        <v>735.0175955124614</v>
      </c>
      <c r="F145" s="9">
        <f t="shared" si="8"/>
        <v>88202.11146149538</v>
      </c>
    </row>
    <row r="146" spans="1:6" ht="12.75">
      <c r="A146" s="4">
        <f t="shared" si="6"/>
        <v>142</v>
      </c>
      <c r="B146" s="4">
        <f t="shared" si="7"/>
        <v>218</v>
      </c>
      <c r="C146" s="8">
        <f>Input!$D$8</f>
        <v>877.5715700887987</v>
      </c>
      <c r="D146" s="9">
        <f>-PPMT(Input!$D$7/12,$B$4-B147,$B$4,$F$4)</f>
        <v>143.74192436447348</v>
      </c>
      <c r="E146" s="9">
        <f>-IPMT(Input!$D$7/12,$B$4-B147,$B$4,$F$4)</f>
        <v>733.8296457243252</v>
      </c>
      <c r="F146" s="9">
        <f t="shared" si="8"/>
        <v>88059.55748691905</v>
      </c>
    </row>
    <row r="147" spans="1:6" ht="12.75">
      <c r="A147" s="4">
        <f t="shared" si="6"/>
        <v>143</v>
      </c>
      <c r="B147" s="4">
        <f t="shared" si="7"/>
        <v>217</v>
      </c>
      <c r="C147" s="8">
        <f>Input!$D$8</f>
        <v>877.5715700887987</v>
      </c>
      <c r="D147" s="9">
        <f>-PPMT(Input!$D$7/12,$B$4-B148,$B$4,$F$4)</f>
        <v>144.9397737341774</v>
      </c>
      <c r="E147" s="9">
        <f>-IPMT(Input!$D$7/12,$B$4-B148,$B$4,$F$4)</f>
        <v>732.6317963546213</v>
      </c>
      <c r="F147" s="9">
        <f t="shared" si="8"/>
        <v>87915.81556255458</v>
      </c>
    </row>
    <row r="148" spans="1:6" ht="12.75">
      <c r="A148" s="1">
        <f t="shared" si="6"/>
        <v>144</v>
      </c>
      <c r="B148" s="2">
        <f t="shared" si="7"/>
        <v>216</v>
      </c>
      <c r="C148" s="10">
        <f>Input!$D$8</f>
        <v>877.5715700887987</v>
      </c>
      <c r="D148" s="11">
        <f>-PPMT(Input!$D$7/12,$B$4-B149,$B$4,$F$4)</f>
        <v>146.1476051819622</v>
      </c>
      <c r="E148" s="11">
        <f>-IPMT(Input!$D$7/12,$B$4-B149,$B$4,$F$4)</f>
        <v>731.4239649068367</v>
      </c>
      <c r="F148" s="12">
        <f t="shared" si="8"/>
        <v>87770.8757888204</v>
      </c>
    </row>
    <row r="149" spans="1:6" ht="12.75">
      <c r="A149" s="4">
        <f t="shared" si="6"/>
        <v>145</v>
      </c>
      <c r="B149" s="4">
        <f t="shared" si="7"/>
        <v>215</v>
      </c>
      <c r="C149" s="8">
        <f>Input!$D$8</f>
        <v>877.5715700887987</v>
      </c>
      <c r="D149" s="9">
        <f>-PPMT(Input!$D$7/12,$B$4-B150,$B$4,$F$4)</f>
        <v>147.36550189181193</v>
      </c>
      <c r="E149" s="9">
        <f>-IPMT(Input!$D$7/12,$B$4-B150,$B$4,$F$4)</f>
        <v>730.2060681969868</v>
      </c>
      <c r="F149" s="9">
        <f t="shared" si="8"/>
        <v>87624.72818363844</v>
      </c>
    </row>
    <row r="150" spans="1:6" ht="12.75">
      <c r="A150" s="4">
        <f t="shared" si="6"/>
        <v>146</v>
      </c>
      <c r="B150" s="4">
        <f t="shared" si="7"/>
        <v>214</v>
      </c>
      <c r="C150" s="8">
        <f>Input!$D$8</f>
        <v>877.5715700887987</v>
      </c>
      <c r="D150" s="9">
        <f>-PPMT(Input!$D$7/12,$B$4-B151,$B$4,$F$4)</f>
        <v>148.59354774091034</v>
      </c>
      <c r="E150" s="9">
        <f>-IPMT(Input!$D$7/12,$B$4-B151,$B$4,$F$4)</f>
        <v>728.9780223478884</v>
      </c>
      <c r="F150" s="9">
        <f t="shared" si="8"/>
        <v>87477.36268174663</v>
      </c>
    </row>
    <row r="151" spans="1:6" ht="12.75">
      <c r="A151" s="4">
        <f t="shared" si="6"/>
        <v>147</v>
      </c>
      <c r="B151" s="4">
        <f t="shared" si="7"/>
        <v>213</v>
      </c>
      <c r="C151" s="8">
        <f>Input!$D$8</f>
        <v>877.5715700887987</v>
      </c>
      <c r="D151" s="9">
        <f>-PPMT(Input!$D$7/12,$B$4-B152,$B$4,$F$4)</f>
        <v>149.83182730541793</v>
      </c>
      <c r="E151" s="9">
        <f>-IPMT(Input!$D$7/12,$B$4-B152,$B$4,$F$4)</f>
        <v>727.7397427833807</v>
      </c>
      <c r="F151" s="9">
        <f t="shared" si="8"/>
        <v>87328.76913400572</v>
      </c>
    </row>
    <row r="152" spans="1:6" ht="12.75">
      <c r="A152" s="4">
        <f t="shared" si="6"/>
        <v>148</v>
      </c>
      <c r="B152" s="4">
        <f t="shared" si="7"/>
        <v>212</v>
      </c>
      <c r="C152" s="8">
        <f>Input!$D$8</f>
        <v>877.5715700887987</v>
      </c>
      <c r="D152" s="9">
        <f>-PPMT(Input!$D$7/12,$B$4-B153,$B$4,$F$4)</f>
        <v>151.0804258662964</v>
      </c>
      <c r="E152" s="9">
        <f>-IPMT(Input!$D$7/12,$B$4-B153,$B$4,$F$4)</f>
        <v>726.4911442225024</v>
      </c>
      <c r="F152" s="9">
        <f t="shared" si="8"/>
        <v>87178.9373067003</v>
      </c>
    </row>
    <row r="153" spans="1:6" ht="12.75">
      <c r="A153" s="4">
        <f t="shared" si="6"/>
        <v>149</v>
      </c>
      <c r="B153" s="4">
        <f t="shared" si="7"/>
        <v>211</v>
      </c>
      <c r="C153" s="8">
        <f>Input!$D$8</f>
        <v>877.5715700887987</v>
      </c>
      <c r="D153" s="9">
        <f>-PPMT(Input!$D$7/12,$B$4-B154,$B$4,$F$4)</f>
        <v>152.3394294151822</v>
      </c>
      <c r="E153" s="9">
        <f>-IPMT(Input!$D$7/12,$B$4-B154,$B$4,$F$4)</f>
        <v>725.2321406736166</v>
      </c>
      <c r="F153" s="9">
        <f t="shared" si="8"/>
        <v>87027.856880834</v>
      </c>
    </row>
    <row r="154" spans="1:6" ht="12.75">
      <c r="A154" s="4">
        <f t="shared" si="6"/>
        <v>150</v>
      </c>
      <c r="B154" s="4">
        <f t="shared" si="7"/>
        <v>210</v>
      </c>
      <c r="C154" s="8">
        <f>Input!$D$8</f>
        <v>877.5715700887987</v>
      </c>
      <c r="D154" s="9">
        <f>-PPMT(Input!$D$7/12,$B$4-B155,$B$4,$F$4)</f>
        <v>153.6089246603087</v>
      </c>
      <c r="E154" s="9">
        <f>-IPMT(Input!$D$7/12,$B$4-B155,$B$4,$F$4)</f>
        <v>723.9626454284901</v>
      </c>
      <c r="F154" s="9">
        <f t="shared" si="8"/>
        <v>86875.51745141883</v>
      </c>
    </row>
    <row r="155" spans="1:6" ht="12.75">
      <c r="A155" s="4">
        <f t="shared" si="6"/>
        <v>151</v>
      </c>
      <c r="B155" s="4">
        <f t="shared" si="7"/>
        <v>209</v>
      </c>
      <c r="C155" s="8">
        <f>Input!$D$8</f>
        <v>877.5715700887987</v>
      </c>
      <c r="D155" s="9">
        <f>-PPMT(Input!$D$7/12,$B$4-B156,$B$4,$F$4)</f>
        <v>154.88899903247795</v>
      </c>
      <c r="E155" s="9">
        <f>-IPMT(Input!$D$7/12,$B$4-B156,$B$4,$F$4)</f>
        <v>722.6825710563209</v>
      </c>
      <c r="F155" s="9">
        <f t="shared" si="8"/>
        <v>86721.90852675852</v>
      </c>
    </row>
    <row r="156" spans="1:6" ht="12.75">
      <c r="A156" s="4">
        <f t="shared" si="6"/>
        <v>152</v>
      </c>
      <c r="B156" s="4">
        <f t="shared" si="7"/>
        <v>208</v>
      </c>
      <c r="C156" s="8">
        <f>Input!$D$8</f>
        <v>877.5715700887987</v>
      </c>
      <c r="D156" s="9">
        <f>-PPMT(Input!$D$7/12,$B$4-B157,$B$4,$F$4)</f>
        <v>156.17974069108192</v>
      </c>
      <c r="E156" s="9">
        <f>-IPMT(Input!$D$7/12,$B$4-B157,$B$4,$F$4)</f>
        <v>721.3918293977168</v>
      </c>
      <c r="F156" s="9">
        <f t="shared" si="8"/>
        <v>86567.01952772604</v>
      </c>
    </row>
    <row r="157" spans="1:6" ht="12.75">
      <c r="A157" s="4">
        <f t="shared" si="6"/>
        <v>153</v>
      </c>
      <c r="B157" s="4">
        <f t="shared" si="7"/>
        <v>207</v>
      </c>
      <c r="C157" s="8">
        <f>Input!$D$8</f>
        <v>877.5715700887987</v>
      </c>
      <c r="D157" s="9">
        <f>-PPMT(Input!$D$7/12,$B$4-B158,$B$4,$F$4)</f>
        <v>157.4812385301743</v>
      </c>
      <c r="E157" s="9">
        <f>-IPMT(Input!$D$7/12,$B$4-B158,$B$4,$F$4)</f>
        <v>720.0903315586244</v>
      </c>
      <c r="F157" s="9">
        <f t="shared" si="8"/>
        <v>86410.83978703496</v>
      </c>
    </row>
    <row r="158" spans="1:6" ht="12.75">
      <c r="A158" s="4">
        <f t="shared" si="6"/>
        <v>154</v>
      </c>
      <c r="B158" s="4">
        <f t="shared" si="7"/>
        <v>206</v>
      </c>
      <c r="C158" s="8">
        <f>Input!$D$8</f>
        <v>877.5715700887987</v>
      </c>
      <c r="D158" s="9">
        <f>-PPMT(Input!$D$7/12,$B$4-B159,$B$4,$F$4)</f>
        <v>158.7935821845924</v>
      </c>
      <c r="E158" s="9">
        <f>-IPMT(Input!$D$7/12,$B$4-B159,$B$4,$F$4)</f>
        <v>718.7779879042064</v>
      </c>
      <c r="F158" s="9">
        <f t="shared" si="8"/>
        <v>86253.35854850478</v>
      </c>
    </row>
    <row r="159" spans="1:6" ht="12.75">
      <c r="A159" s="4">
        <f t="shared" si="6"/>
        <v>155</v>
      </c>
      <c r="B159" s="4">
        <f t="shared" si="7"/>
        <v>205</v>
      </c>
      <c r="C159" s="8">
        <f>Input!$D$8</f>
        <v>877.5715700887987</v>
      </c>
      <c r="D159" s="9">
        <f>-PPMT(Input!$D$7/12,$B$4-B160,$B$4,$F$4)</f>
        <v>160.11686203613064</v>
      </c>
      <c r="E159" s="9">
        <f>-IPMT(Input!$D$7/12,$B$4-B160,$B$4,$F$4)</f>
        <v>717.4547080526681</v>
      </c>
      <c r="F159" s="9">
        <f t="shared" si="8"/>
        <v>86094.56496632019</v>
      </c>
    </row>
    <row r="160" spans="1:6" ht="12.75">
      <c r="A160" s="1">
        <f t="shared" si="6"/>
        <v>156</v>
      </c>
      <c r="B160" s="2">
        <f t="shared" si="7"/>
        <v>204</v>
      </c>
      <c r="C160" s="10">
        <f>Input!$D$8</f>
        <v>877.5715700887987</v>
      </c>
      <c r="D160" s="11">
        <f>-PPMT(Input!$D$7/12,$B$4-B161,$B$4,$F$4)</f>
        <v>161.4511692197651</v>
      </c>
      <c r="E160" s="11">
        <f>-IPMT(Input!$D$7/12,$B$4-B161,$B$4,$F$4)</f>
        <v>716.1204008690337</v>
      </c>
      <c r="F160" s="12">
        <f t="shared" si="8"/>
        <v>85934.44810428406</v>
      </c>
    </row>
    <row r="161" spans="1:6" ht="12.75">
      <c r="A161" s="4">
        <f t="shared" si="6"/>
        <v>157</v>
      </c>
      <c r="B161" s="4">
        <f t="shared" si="7"/>
        <v>203</v>
      </c>
      <c r="C161" s="8">
        <f>Input!$D$8</f>
        <v>877.5715700887987</v>
      </c>
      <c r="D161" s="9">
        <f>-PPMT(Input!$D$7/12,$B$4-B162,$B$4,$F$4)</f>
        <v>162.7965956299298</v>
      </c>
      <c r="E161" s="9">
        <f>-IPMT(Input!$D$7/12,$B$4-B162,$B$4,$F$4)</f>
        <v>714.774974458869</v>
      </c>
      <c r="F161" s="9">
        <f t="shared" si="8"/>
        <v>85772.9969350643</v>
      </c>
    </row>
    <row r="162" spans="1:6" ht="12.75">
      <c r="A162" s="4">
        <f t="shared" si="6"/>
        <v>158</v>
      </c>
      <c r="B162" s="4">
        <f t="shared" si="7"/>
        <v>202</v>
      </c>
      <c r="C162" s="8">
        <f>Input!$D$8</f>
        <v>877.5715700887987</v>
      </c>
      <c r="D162" s="9">
        <f>-PPMT(Input!$D$7/12,$B$4-B163,$B$4,$F$4)</f>
        <v>164.15323392684593</v>
      </c>
      <c r="E162" s="9">
        <f>-IPMT(Input!$D$7/12,$B$4-B163,$B$4,$F$4)</f>
        <v>713.4183361619529</v>
      </c>
      <c r="F162" s="9">
        <f t="shared" si="8"/>
        <v>85610.20033943436</v>
      </c>
    </row>
    <row r="163" spans="1:6" ht="12.75">
      <c r="A163" s="4">
        <f t="shared" si="6"/>
        <v>159</v>
      </c>
      <c r="B163" s="4">
        <f t="shared" si="7"/>
        <v>201</v>
      </c>
      <c r="C163" s="8">
        <f>Input!$D$8</f>
        <v>877.5715700887987</v>
      </c>
      <c r="D163" s="9">
        <f>-PPMT(Input!$D$7/12,$B$4-B164,$B$4,$F$4)</f>
        <v>165.52117754290296</v>
      </c>
      <c r="E163" s="9">
        <f>-IPMT(Input!$D$7/12,$B$4-B164,$B$4,$F$4)</f>
        <v>712.0503925458958</v>
      </c>
      <c r="F163" s="9">
        <f t="shared" si="8"/>
        <v>85446.04710550752</v>
      </c>
    </row>
    <row r="164" spans="1:6" ht="12.75">
      <c r="A164" s="4">
        <f t="shared" si="6"/>
        <v>160</v>
      </c>
      <c r="B164" s="4">
        <f t="shared" si="7"/>
        <v>200</v>
      </c>
      <c r="C164" s="8">
        <f>Input!$D$8</f>
        <v>877.5715700887987</v>
      </c>
      <c r="D164" s="9">
        <f>-PPMT(Input!$D$7/12,$B$4-B165,$B$4,$F$4)</f>
        <v>166.9005206890938</v>
      </c>
      <c r="E164" s="9">
        <f>-IPMT(Input!$D$7/12,$B$4-B165,$B$4,$F$4)</f>
        <v>710.6710493997049</v>
      </c>
      <c r="F164" s="9">
        <f t="shared" si="8"/>
        <v>85280.52592796461</v>
      </c>
    </row>
    <row r="165" spans="1:6" ht="12.75">
      <c r="A165" s="4">
        <f t="shared" si="6"/>
        <v>161</v>
      </c>
      <c r="B165" s="4">
        <f t="shared" si="7"/>
        <v>199</v>
      </c>
      <c r="C165" s="8">
        <f>Input!$D$8</f>
        <v>877.5715700887987</v>
      </c>
      <c r="D165" s="9">
        <f>-PPMT(Input!$D$7/12,$B$4-B166,$B$4,$F$4)</f>
        <v>168.29135836150292</v>
      </c>
      <c r="E165" s="9">
        <f>-IPMT(Input!$D$7/12,$B$4-B166,$B$4,$F$4)</f>
        <v>709.2802117272958</v>
      </c>
      <c r="F165" s="9">
        <f t="shared" si="8"/>
        <v>85113.62540727553</v>
      </c>
    </row>
    <row r="166" spans="1:6" ht="12.75">
      <c r="A166" s="4">
        <f t="shared" si="6"/>
        <v>162</v>
      </c>
      <c r="B166" s="4">
        <f t="shared" si="7"/>
        <v>198</v>
      </c>
      <c r="C166" s="8">
        <f>Input!$D$8</f>
        <v>877.5715700887987</v>
      </c>
      <c r="D166" s="9">
        <f>-PPMT(Input!$D$7/12,$B$4-B167,$B$4,$F$4)</f>
        <v>169.6937863478488</v>
      </c>
      <c r="E166" s="9">
        <f>-IPMT(Input!$D$7/12,$B$4-B167,$B$4,$F$4)</f>
        <v>707.87778374095</v>
      </c>
      <c r="F166" s="9">
        <f t="shared" si="8"/>
        <v>84945.33404891402</v>
      </c>
    </row>
    <row r="167" spans="1:6" ht="12.75">
      <c r="A167" s="4">
        <f t="shared" si="6"/>
        <v>163</v>
      </c>
      <c r="B167" s="4">
        <f t="shared" si="7"/>
        <v>197</v>
      </c>
      <c r="C167" s="8">
        <f>Input!$D$8</f>
        <v>877.5715700887987</v>
      </c>
      <c r="D167" s="9">
        <f>-PPMT(Input!$D$7/12,$B$4-B168,$B$4,$F$4)</f>
        <v>171.10790123408088</v>
      </c>
      <c r="E167" s="9">
        <f>-IPMT(Input!$D$7/12,$B$4-B168,$B$4,$F$4)</f>
        <v>706.463668854718</v>
      </c>
      <c r="F167" s="9">
        <f t="shared" si="8"/>
        <v>84775.64026256617</v>
      </c>
    </row>
    <row r="168" spans="1:6" ht="12.75">
      <c r="A168" s="4">
        <f t="shared" si="6"/>
        <v>164</v>
      </c>
      <c r="B168" s="4">
        <f t="shared" si="7"/>
        <v>196</v>
      </c>
      <c r="C168" s="8">
        <f>Input!$D$8</f>
        <v>877.5715700887987</v>
      </c>
      <c r="D168" s="9">
        <f>-PPMT(Input!$D$7/12,$B$4-B169,$B$4,$F$4)</f>
        <v>172.53380041103156</v>
      </c>
      <c r="E168" s="9">
        <f>-IPMT(Input!$D$7/12,$B$4-B169,$B$4,$F$4)</f>
        <v>705.0377696777672</v>
      </c>
      <c r="F168" s="9">
        <f t="shared" si="8"/>
        <v>84604.5323613321</v>
      </c>
    </row>
    <row r="169" spans="1:6" ht="12.75">
      <c r="A169" s="4">
        <f t="shared" si="6"/>
        <v>165</v>
      </c>
      <c r="B169" s="4">
        <f t="shared" si="7"/>
        <v>195</v>
      </c>
      <c r="C169" s="8">
        <f>Input!$D$8</f>
        <v>877.5715700887987</v>
      </c>
      <c r="D169" s="9">
        <f>-PPMT(Input!$D$7/12,$B$4-B170,$B$4,$F$4)</f>
        <v>173.97158208112344</v>
      </c>
      <c r="E169" s="9">
        <f>-IPMT(Input!$D$7/12,$B$4-B170,$B$4,$F$4)</f>
        <v>703.5999880076752</v>
      </c>
      <c r="F169" s="9">
        <f t="shared" si="8"/>
        <v>84431.99856092106</v>
      </c>
    </row>
    <row r="170" spans="1:6" ht="12.75">
      <c r="A170" s="4">
        <f t="shared" si="6"/>
        <v>166</v>
      </c>
      <c r="B170" s="4">
        <f t="shared" si="7"/>
        <v>194</v>
      </c>
      <c r="C170" s="8">
        <f>Input!$D$8</f>
        <v>877.5715700887987</v>
      </c>
      <c r="D170" s="9">
        <f>-PPMT(Input!$D$7/12,$B$4-B171,$B$4,$F$4)</f>
        <v>175.42134526513283</v>
      </c>
      <c r="E170" s="9">
        <f>-IPMT(Input!$D$7/12,$B$4-B171,$B$4,$F$4)</f>
        <v>702.1502248236659</v>
      </c>
      <c r="F170" s="9">
        <f t="shared" si="8"/>
        <v>84258.02697883993</v>
      </c>
    </row>
    <row r="171" spans="1:6" ht="12.75">
      <c r="A171" s="4">
        <f t="shared" si="6"/>
        <v>167</v>
      </c>
      <c r="B171" s="4">
        <f t="shared" si="7"/>
        <v>193</v>
      </c>
      <c r="C171" s="8">
        <f>Input!$D$8</f>
        <v>877.5715700887987</v>
      </c>
      <c r="D171" s="9">
        <f>-PPMT(Input!$D$7/12,$B$4-B172,$B$4,$F$4)</f>
        <v>176.88318980900894</v>
      </c>
      <c r="E171" s="9">
        <f>-IPMT(Input!$D$7/12,$B$4-B172,$B$4,$F$4)</f>
        <v>700.6883802797898</v>
      </c>
      <c r="F171" s="9">
        <f t="shared" si="8"/>
        <v>84082.6056335748</v>
      </c>
    </row>
    <row r="172" spans="1:6" ht="12.75">
      <c r="A172" s="1">
        <f t="shared" si="6"/>
        <v>168</v>
      </c>
      <c r="B172" s="2">
        <f t="shared" si="7"/>
        <v>192</v>
      </c>
      <c r="C172" s="10">
        <f>Input!$D$8</f>
        <v>877.5715700887987</v>
      </c>
      <c r="D172" s="11">
        <f>-PPMT(Input!$D$7/12,$B$4-B173,$B$4,$F$4)</f>
        <v>178.35721639075066</v>
      </c>
      <c r="E172" s="11">
        <f>-IPMT(Input!$D$7/12,$B$4-B173,$B$4,$F$4)</f>
        <v>699.2143536980481</v>
      </c>
      <c r="F172" s="12">
        <f t="shared" si="8"/>
        <v>83905.72244376579</v>
      </c>
    </row>
    <row r="173" spans="1:6" ht="12.75">
      <c r="A173" s="4">
        <f t="shared" si="6"/>
        <v>169</v>
      </c>
      <c r="B173" s="4">
        <f t="shared" si="7"/>
        <v>191</v>
      </c>
      <c r="C173" s="8">
        <f>Input!$D$8</f>
        <v>877.5715700887987</v>
      </c>
      <c r="D173" s="9">
        <f>-PPMT(Input!$D$7/12,$B$4-B174,$B$4,$F$4)</f>
        <v>179.84352652734026</v>
      </c>
      <c r="E173" s="9">
        <f>-IPMT(Input!$D$7/12,$B$4-B174,$B$4,$F$4)</f>
        <v>697.7280435614584</v>
      </c>
      <c r="F173" s="9">
        <f t="shared" si="8"/>
        <v>83727.36522737503</v>
      </c>
    </row>
    <row r="174" spans="1:6" ht="12.75">
      <c r="A174" s="4">
        <f t="shared" si="6"/>
        <v>170</v>
      </c>
      <c r="B174" s="4">
        <f t="shared" si="7"/>
        <v>190</v>
      </c>
      <c r="C174" s="8">
        <f>Input!$D$8</f>
        <v>877.5715700887987</v>
      </c>
      <c r="D174" s="9">
        <f>-PPMT(Input!$D$7/12,$B$4-B175,$B$4,$F$4)</f>
        <v>181.34222258173477</v>
      </c>
      <c r="E174" s="9">
        <f>-IPMT(Input!$D$7/12,$B$4-B175,$B$4,$F$4)</f>
        <v>696.2293475070641</v>
      </c>
      <c r="F174" s="9">
        <f t="shared" si="8"/>
        <v>83547.52170084769</v>
      </c>
    </row>
    <row r="175" spans="1:6" ht="12.75">
      <c r="A175" s="4">
        <f t="shared" si="6"/>
        <v>171</v>
      </c>
      <c r="B175" s="4">
        <f t="shared" si="7"/>
        <v>189</v>
      </c>
      <c r="C175" s="8">
        <f>Input!$D$8</f>
        <v>877.5715700887987</v>
      </c>
      <c r="D175" s="9">
        <f>-PPMT(Input!$D$7/12,$B$4-B176,$B$4,$F$4)</f>
        <v>182.85340776991586</v>
      </c>
      <c r="E175" s="9">
        <f>-IPMT(Input!$D$7/12,$B$4-B176,$B$4,$F$4)</f>
        <v>694.718162318883</v>
      </c>
      <c r="F175" s="9">
        <f t="shared" si="8"/>
        <v>83366.17947826596</v>
      </c>
    </row>
    <row r="176" spans="1:6" ht="12.75">
      <c r="A176" s="4">
        <f t="shared" si="6"/>
        <v>172</v>
      </c>
      <c r="B176" s="4">
        <f t="shared" si="7"/>
        <v>188</v>
      </c>
      <c r="C176" s="8">
        <f>Input!$D$8</f>
        <v>877.5715700887987</v>
      </c>
      <c r="D176" s="9">
        <f>-PPMT(Input!$D$7/12,$B$4-B177,$B$4,$F$4)</f>
        <v>184.3771861679985</v>
      </c>
      <c r="E176" s="9">
        <f>-IPMT(Input!$D$7/12,$B$4-B177,$B$4,$F$4)</f>
        <v>693.1943839208003</v>
      </c>
      <c r="F176" s="9">
        <f t="shared" si="8"/>
        <v>83183.32607049604</v>
      </c>
    </row>
    <row r="177" spans="1:6" ht="12.75">
      <c r="A177" s="4">
        <f t="shared" si="6"/>
        <v>173</v>
      </c>
      <c r="B177" s="4">
        <f t="shared" si="7"/>
        <v>187</v>
      </c>
      <c r="C177" s="8">
        <f>Input!$D$8</f>
        <v>877.5715700887987</v>
      </c>
      <c r="D177" s="9">
        <f>-PPMT(Input!$D$7/12,$B$4-B178,$B$4,$F$4)</f>
        <v>185.91366271939847</v>
      </c>
      <c r="E177" s="9">
        <f>-IPMT(Input!$D$7/12,$B$4-B178,$B$4,$F$4)</f>
        <v>691.6579073694002</v>
      </c>
      <c r="F177" s="9">
        <f t="shared" si="8"/>
        <v>82998.94888432804</v>
      </c>
    </row>
    <row r="178" spans="1:6" ht="12.75">
      <c r="A178" s="4">
        <f t="shared" si="6"/>
        <v>174</v>
      </c>
      <c r="B178" s="4">
        <f t="shared" si="7"/>
        <v>186</v>
      </c>
      <c r="C178" s="8">
        <f>Input!$D$8</f>
        <v>877.5715700887987</v>
      </c>
      <c r="D178" s="9">
        <f>-PPMT(Input!$D$7/12,$B$4-B179,$B$4,$F$4)</f>
        <v>187.46294324206013</v>
      </c>
      <c r="E178" s="9">
        <f>-IPMT(Input!$D$7/12,$B$4-B179,$B$4,$F$4)</f>
        <v>690.1086268467386</v>
      </c>
      <c r="F178" s="9">
        <f t="shared" si="8"/>
        <v>82813.03522160865</v>
      </c>
    </row>
    <row r="179" spans="1:6" ht="12.75">
      <c r="A179" s="4">
        <f t="shared" si="6"/>
        <v>175</v>
      </c>
      <c r="B179" s="4">
        <f t="shared" si="7"/>
        <v>185</v>
      </c>
      <c r="C179" s="8">
        <f>Input!$D$8</f>
        <v>877.5715700887987</v>
      </c>
      <c r="D179" s="9">
        <f>-PPMT(Input!$D$7/12,$B$4-B180,$B$4,$F$4)</f>
        <v>189.02513443574395</v>
      </c>
      <c r="E179" s="9">
        <f>-IPMT(Input!$D$7/12,$B$4-B180,$B$4,$F$4)</f>
        <v>688.5464356530549</v>
      </c>
      <c r="F179" s="9">
        <f t="shared" si="8"/>
        <v>82625.57227836658</v>
      </c>
    </row>
    <row r="180" spans="1:6" ht="12.75">
      <c r="A180" s="4">
        <f t="shared" si="6"/>
        <v>176</v>
      </c>
      <c r="B180" s="4">
        <f t="shared" si="7"/>
        <v>184</v>
      </c>
      <c r="C180" s="8">
        <f>Input!$D$8</f>
        <v>877.5715700887987</v>
      </c>
      <c r="D180" s="9">
        <f>-PPMT(Input!$D$7/12,$B$4-B181,$B$4,$F$4)</f>
        <v>190.60034388937515</v>
      </c>
      <c r="E180" s="9">
        <f>-IPMT(Input!$D$7/12,$B$4-B181,$B$4,$F$4)</f>
        <v>686.9712261994235</v>
      </c>
      <c r="F180" s="9">
        <f t="shared" si="8"/>
        <v>82436.54714393085</v>
      </c>
    </row>
    <row r="181" spans="1:6" ht="12.75">
      <c r="A181" s="4">
        <f t="shared" si="6"/>
        <v>177</v>
      </c>
      <c r="B181" s="4">
        <f t="shared" si="7"/>
        <v>183</v>
      </c>
      <c r="C181" s="8">
        <f>Input!$D$8</f>
        <v>877.5715700887987</v>
      </c>
      <c r="D181" s="9">
        <f>-PPMT(Input!$D$7/12,$B$4-B182,$B$4,$F$4)</f>
        <v>192.18868008845328</v>
      </c>
      <c r="E181" s="9">
        <f>-IPMT(Input!$D$7/12,$B$4-B182,$B$4,$F$4)</f>
        <v>685.3828900003454</v>
      </c>
      <c r="F181" s="9">
        <f t="shared" si="8"/>
        <v>82245.94680004146</v>
      </c>
    </row>
    <row r="182" spans="1:6" ht="12.75">
      <c r="A182" s="4">
        <f t="shared" si="6"/>
        <v>178</v>
      </c>
      <c r="B182" s="4">
        <f t="shared" si="7"/>
        <v>182</v>
      </c>
      <c r="C182" s="8">
        <f>Input!$D$8</f>
        <v>877.5715700887987</v>
      </c>
      <c r="D182" s="9">
        <f>-PPMT(Input!$D$7/12,$B$4-B183,$B$4,$F$4)</f>
        <v>193.79025242252374</v>
      </c>
      <c r="E182" s="9">
        <f>-IPMT(Input!$D$7/12,$B$4-B183,$B$4,$F$4)</f>
        <v>683.781317666275</v>
      </c>
      <c r="F182" s="9">
        <f t="shared" si="8"/>
        <v>82053.75811995301</v>
      </c>
    </row>
    <row r="183" spans="1:6" ht="12.75">
      <c r="A183" s="4">
        <f t="shared" si="6"/>
        <v>179</v>
      </c>
      <c r="B183" s="4">
        <f t="shared" si="7"/>
        <v>181</v>
      </c>
      <c r="C183" s="8">
        <f>Input!$D$8</f>
        <v>877.5715700887987</v>
      </c>
      <c r="D183" s="9">
        <f>-PPMT(Input!$D$7/12,$B$4-B184,$B$4,$F$4)</f>
        <v>195.40517119271146</v>
      </c>
      <c r="E183" s="9">
        <f>-IPMT(Input!$D$7/12,$B$4-B184,$B$4,$F$4)</f>
        <v>682.1663988960872</v>
      </c>
      <c r="F183" s="9">
        <f t="shared" si="8"/>
        <v>81859.96786753049</v>
      </c>
    </row>
    <row r="184" spans="1:6" ht="12.75">
      <c r="A184" s="1">
        <f t="shared" si="6"/>
        <v>180</v>
      </c>
      <c r="B184" s="2">
        <f t="shared" si="7"/>
        <v>180</v>
      </c>
      <c r="C184" s="10">
        <f>Input!$D$8</f>
        <v>877.5715700887987</v>
      </c>
      <c r="D184" s="11">
        <f>-PPMT(Input!$D$7/12,$B$4-B185,$B$4,$F$4)</f>
        <v>197.0335476193174</v>
      </c>
      <c r="E184" s="11">
        <f>-IPMT(Input!$D$7/12,$B$4-B185,$B$4,$F$4)</f>
        <v>680.5380224694815</v>
      </c>
      <c r="F184" s="12">
        <f t="shared" si="8"/>
        <v>81664.56269633777</v>
      </c>
    </row>
    <row r="185" spans="1:6" ht="12.75">
      <c r="A185" s="4">
        <f t="shared" si="6"/>
        <v>181</v>
      </c>
      <c r="B185" s="4">
        <f t="shared" si="7"/>
        <v>179</v>
      </c>
      <c r="C185" s="8">
        <f>Input!$D$8</f>
        <v>877.5715700887987</v>
      </c>
      <c r="D185" s="9">
        <f>-PPMT(Input!$D$7/12,$B$4-B186,$B$4,$F$4)</f>
        <v>198.67549384947836</v>
      </c>
      <c r="E185" s="9">
        <f>-IPMT(Input!$D$7/12,$B$4-B186,$B$4,$F$4)</f>
        <v>678.8960762393203</v>
      </c>
      <c r="F185" s="9">
        <f t="shared" si="8"/>
        <v>81467.52914871846</v>
      </c>
    </row>
    <row r="186" spans="1:6" ht="12.75">
      <c r="A186" s="4">
        <f t="shared" si="6"/>
        <v>182</v>
      </c>
      <c r="B186" s="4">
        <f t="shared" si="7"/>
        <v>178</v>
      </c>
      <c r="C186" s="8">
        <f>Input!$D$8</f>
        <v>877.5715700887987</v>
      </c>
      <c r="D186" s="9">
        <f>-PPMT(Input!$D$7/12,$B$4-B187,$B$4,$F$4)</f>
        <v>200.3311229648907</v>
      </c>
      <c r="E186" s="9">
        <f>-IPMT(Input!$D$7/12,$B$4-B187,$B$4,$F$4)</f>
        <v>677.2404471239081</v>
      </c>
      <c r="F186" s="9">
        <f t="shared" si="8"/>
        <v>81268.85365486897</v>
      </c>
    </row>
    <row r="187" spans="1:6" ht="12.75">
      <c r="A187" s="4">
        <f t="shared" si="6"/>
        <v>183</v>
      </c>
      <c r="B187" s="4">
        <f t="shared" si="7"/>
        <v>177</v>
      </c>
      <c r="C187" s="8">
        <f>Input!$D$8</f>
        <v>877.5715700887987</v>
      </c>
      <c r="D187" s="9">
        <f>-PPMT(Input!$D$7/12,$B$4-B188,$B$4,$F$4)</f>
        <v>202.0005489895981</v>
      </c>
      <c r="E187" s="9">
        <f>-IPMT(Input!$D$7/12,$B$4-B188,$B$4,$F$4)</f>
        <v>675.5710210992006</v>
      </c>
      <c r="F187" s="9">
        <f t="shared" si="8"/>
        <v>81068.52253190408</v>
      </c>
    </row>
    <row r="188" spans="1:6" ht="12.75">
      <c r="A188" s="4">
        <f t="shared" si="6"/>
        <v>184</v>
      </c>
      <c r="B188" s="4">
        <f t="shared" si="7"/>
        <v>176</v>
      </c>
      <c r="C188" s="8">
        <f>Input!$D$8</f>
        <v>877.5715700887987</v>
      </c>
      <c r="D188" s="9">
        <f>-PPMT(Input!$D$7/12,$B$4-B189,$B$4,$F$4)</f>
        <v>203.68388689784476</v>
      </c>
      <c r="E188" s="9">
        <f>-IPMT(Input!$D$7/12,$B$4-B189,$B$4,$F$4)</f>
        <v>673.887683190954</v>
      </c>
      <c r="F188" s="9">
        <f t="shared" si="8"/>
        <v>80866.52198291448</v>
      </c>
    </row>
    <row r="189" spans="1:6" ht="12.75">
      <c r="A189" s="4">
        <f t="shared" si="6"/>
        <v>185</v>
      </c>
      <c r="B189" s="4">
        <f t="shared" si="7"/>
        <v>175</v>
      </c>
      <c r="C189" s="8">
        <f>Input!$D$8</f>
        <v>877.5715700887987</v>
      </c>
      <c r="D189" s="9">
        <f>-PPMT(Input!$D$7/12,$B$4-B190,$B$4,$F$4)</f>
        <v>205.3812526219935</v>
      </c>
      <c r="E189" s="9">
        <f>-IPMT(Input!$D$7/12,$B$4-B190,$B$4,$F$4)</f>
        <v>672.1903174668054</v>
      </c>
      <c r="F189" s="9">
        <f t="shared" si="8"/>
        <v>80662.83809601664</v>
      </c>
    </row>
    <row r="190" spans="1:6" ht="12.75">
      <c r="A190" s="4">
        <f t="shared" si="6"/>
        <v>186</v>
      </c>
      <c r="B190" s="4">
        <f t="shared" si="7"/>
        <v>174</v>
      </c>
      <c r="C190" s="8">
        <f>Input!$D$8</f>
        <v>877.5715700887987</v>
      </c>
      <c r="D190" s="9">
        <f>-PPMT(Input!$D$7/12,$B$4-B191,$B$4,$F$4)</f>
        <v>207.0927630605101</v>
      </c>
      <c r="E190" s="9">
        <f>-IPMT(Input!$D$7/12,$B$4-B191,$B$4,$F$4)</f>
        <v>670.4788070282887</v>
      </c>
      <c r="F190" s="9">
        <f t="shared" si="8"/>
        <v>80457.45684339464</v>
      </c>
    </row>
    <row r="191" spans="1:6" ht="12.75">
      <c r="A191" s="4">
        <f t="shared" si="6"/>
        <v>187</v>
      </c>
      <c r="B191" s="4">
        <f t="shared" si="7"/>
        <v>173</v>
      </c>
      <c r="C191" s="8">
        <f>Input!$D$8</f>
        <v>877.5715700887987</v>
      </c>
      <c r="D191" s="9">
        <f>-PPMT(Input!$D$7/12,$B$4-B192,$B$4,$F$4)</f>
        <v>208.81853608601432</v>
      </c>
      <c r="E191" s="9">
        <f>-IPMT(Input!$D$7/12,$B$4-B192,$B$4,$F$4)</f>
        <v>668.7530340027845</v>
      </c>
      <c r="F191" s="9">
        <f t="shared" si="8"/>
        <v>80250.36408033413</v>
      </c>
    </row>
    <row r="192" spans="1:6" ht="12.75">
      <c r="A192" s="4">
        <f t="shared" si="6"/>
        <v>188</v>
      </c>
      <c r="B192" s="4">
        <f t="shared" si="7"/>
        <v>172</v>
      </c>
      <c r="C192" s="8">
        <f>Input!$D$8</f>
        <v>877.5715700887987</v>
      </c>
      <c r="D192" s="9">
        <f>-PPMT(Input!$D$7/12,$B$4-B193,$B$4,$F$4)</f>
        <v>210.55869055339778</v>
      </c>
      <c r="E192" s="9">
        <f>-IPMT(Input!$D$7/12,$B$4-B193,$B$4,$F$4)</f>
        <v>667.012879535401</v>
      </c>
      <c r="F192" s="9">
        <f t="shared" si="8"/>
        <v>80041.54554424812</v>
      </c>
    </row>
    <row r="193" spans="1:6" ht="12.75">
      <c r="A193" s="4">
        <f t="shared" si="6"/>
        <v>189</v>
      </c>
      <c r="B193" s="4">
        <f t="shared" si="7"/>
        <v>171</v>
      </c>
      <c r="C193" s="8">
        <f>Input!$D$8</f>
        <v>877.5715700887987</v>
      </c>
      <c r="D193" s="9">
        <f>-PPMT(Input!$D$7/12,$B$4-B194,$B$4,$F$4)</f>
        <v>212.31334630800941</v>
      </c>
      <c r="E193" s="9">
        <f>-IPMT(Input!$D$7/12,$B$4-B194,$B$4,$F$4)</f>
        <v>665.2582237807893</v>
      </c>
      <c r="F193" s="9">
        <f t="shared" si="8"/>
        <v>79830.98685369472</v>
      </c>
    </row>
    <row r="194" spans="1:6" ht="12.75">
      <c r="A194" s="4">
        <f t="shared" si="6"/>
        <v>190</v>
      </c>
      <c r="B194" s="4">
        <f t="shared" si="7"/>
        <v>170</v>
      </c>
      <c r="C194" s="8">
        <f>Input!$D$8</f>
        <v>877.5715700887987</v>
      </c>
      <c r="D194" s="9">
        <f>-PPMT(Input!$D$7/12,$B$4-B195,$B$4,$F$4)</f>
        <v>214.08262419390948</v>
      </c>
      <c r="E194" s="9">
        <f>-IPMT(Input!$D$7/12,$B$4-B195,$B$4,$F$4)</f>
        <v>663.4889458948893</v>
      </c>
      <c r="F194" s="9">
        <f t="shared" si="8"/>
        <v>79618.6735073867</v>
      </c>
    </row>
    <row r="195" spans="1:6" ht="12.75">
      <c r="A195" s="4">
        <f t="shared" si="6"/>
        <v>191</v>
      </c>
      <c r="B195" s="4">
        <f t="shared" si="7"/>
        <v>169</v>
      </c>
      <c r="C195" s="8">
        <f>Input!$D$8</f>
        <v>877.5715700887987</v>
      </c>
      <c r="D195" s="9">
        <f>-PPMT(Input!$D$7/12,$B$4-B196,$B$4,$F$4)</f>
        <v>215.86664606219207</v>
      </c>
      <c r="E195" s="9">
        <f>-IPMT(Input!$D$7/12,$B$4-B196,$B$4,$F$4)</f>
        <v>661.7049240266067</v>
      </c>
      <c r="F195" s="9">
        <f t="shared" si="8"/>
        <v>79404.5908831928</v>
      </c>
    </row>
    <row r="196" spans="1:6" ht="12.75">
      <c r="A196" s="1">
        <f t="shared" si="6"/>
        <v>192</v>
      </c>
      <c r="B196" s="2">
        <f t="shared" si="7"/>
        <v>168</v>
      </c>
      <c r="C196" s="10">
        <f>Input!$D$8</f>
        <v>877.5715700887987</v>
      </c>
      <c r="D196" s="11">
        <f>-PPMT(Input!$D$7/12,$B$4-B197,$B$4,$F$4)</f>
        <v>217.66553477937703</v>
      </c>
      <c r="E196" s="11">
        <f>-IPMT(Input!$D$7/12,$B$4-B197,$B$4,$F$4)</f>
        <v>659.9060353094217</v>
      </c>
      <c r="F196" s="12">
        <f t="shared" si="8"/>
        <v>79188.7242371306</v>
      </c>
    </row>
    <row r="197" spans="1:6" ht="12.75">
      <c r="A197" s="4">
        <f aca="true" t="shared" si="9" ref="A197:A260">$B$4-B197</f>
        <v>193</v>
      </c>
      <c r="B197" s="4">
        <f aca="true" t="shared" si="10" ref="B197:B260">B196-1</f>
        <v>167</v>
      </c>
      <c r="C197" s="8">
        <f>Input!$D$8</f>
        <v>877.5715700887987</v>
      </c>
      <c r="D197" s="9">
        <f>-PPMT(Input!$D$7/12,$B$4-B198,$B$4,$F$4)</f>
        <v>219.47941423587184</v>
      </c>
      <c r="E197" s="9">
        <f>-IPMT(Input!$D$7/12,$B$4-B198,$B$4,$F$4)</f>
        <v>658.0921558529269</v>
      </c>
      <c r="F197" s="9">
        <f aca="true" t="shared" si="11" ref="F197:F260">F196-D196</f>
        <v>78971.05870235123</v>
      </c>
    </row>
    <row r="198" spans="1:6" ht="12.75">
      <c r="A198" s="4">
        <f t="shared" si="9"/>
        <v>194</v>
      </c>
      <c r="B198" s="4">
        <f t="shared" si="10"/>
        <v>166</v>
      </c>
      <c r="C198" s="8">
        <f>Input!$D$8</f>
        <v>877.5715700887987</v>
      </c>
      <c r="D198" s="9">
        <f>-PPMT(Input!$D$7/12,$B$4-B199,$B$4,$F$4)</f>
        <v>221.30840935450405</v>
      </c>
      <c r="E198" s="9">
        <f>-IPMT(Input!$D$7/12,$B$4-B199,$B$4,$F$4)</f>
        <v>656.2631607342948</v>
      </c>
      <c r="F198" s="9">
        <f t="shared" si="11"/>
        <v>78751.57928811536</v>
      </c>
    </row>
    <row r="199" spans="1:6" ht="12.75">
      <c r="A199" s="4">
        <f t="shared" si="9"/>
        <v>195</v>
      </c>
      <c r="B199" s="4">
        <f t="shared" si="10"/>
        <v>165</v>
      </c>
      <c r="C199" s="8">
        <f>Input!$D$8</f>
        <v>877.5715700887987</v>
      </c>
      <c r="D199" s="9">
        <f>-PPMT(Input!$D$7/12,$B$4-B200,$B$4,$F$4)</f>
        <v>223.15264609912495</v>
      </c>
      <c r="E199" s="9">
        <f>-IPMT(Input!$D$7/12,$B$4-B200,$B$4,$F$4)</f>
        <v>654.4189239896738</v>
      </c>
      <c r="F199" s="9">
        <f t="shared" si="11"/>
        <v>78530.27087876086</v>
      </c>
    </row>
    <row r="200" spans="1:6" ht="12.75">
      <c r="A200" s="4">
        <f t="shared" si="9"/>
        <v>196</v>
      </c>
      <c r="B200" s="4">
        <f t="shared" si="10"/>
        <v>164</v>
      </c>
      <c r="C200" s="8">
        <f>Input!$D$8</f>
        <v>877.5715700887987</v>
      </c>
      <c r="D200" s="9">
        <f>-PPMT(Input!$D$7/12,$B$4-B201,$B$4,$F$4)</f>
        <v>225.0122514832843</v>
      </c>
      <c r="E200" s="9">
        <f>-IPMT(Input!$D$7/12,$B$4-B201,$B$4,$F$4)</f>
        <v>652.5593186055144</v>
      </c>
      <c r="F200" s="9">
        <f t="shared" si="11"/>
        <v>78307.11823266173</v>
      </c>
    </row>
    <row r="201" spans="1:6" ht="12.75">
      <c r="A201" s="4">
        <f t="shared" si="9"/>
        <v>197</v>
      </c>
      <c r="B201" s="4">
        <f t="shared" si="10"/>
        <v>163</v>
      </c>
      <c r="C201" s="8">
        <f>Input!$D$8</f>
        <v>877.5715700887987</v>
      </c>
      <c r="D201" s="9">
        <f>-PPMT(Input!$D$7/12,$B$4-B202,$B$4,$F$4)</f>
        <v>226.88735357897835</v>
      </c>
      <c r="E201" s="9">
        <f>-IPMT(Input!$D$7/12,$B$4-B202,$B$4,$F$4)</f>
        <v>650.6842165098204</v>
      </c>
      <c r="F201" s="9">
        <f t="shared" si="11"/>
        <v>78082.10598117844</v>
      </c>
    </row>
    <row r="202" spans="1:6" ht="12.75">
      <c r="A202" s="4">
        <f t="shared" si="9"/>
        <v>198</v>
      </c>
      <c r="B202" s="4">
        <f t="shared" si="10"/>
        <v>162</v>
      </c>
      <c r="C202" s="8">
        <f>Input!$D$8</f>
        <v>877.5715700887987</v>
      </c>
      <c r="D202" s="9">
        <f>-PPMT(Input!$D$7/12,$B$4-B203,$B$4,$F$4)</f>
        <v>228.7780815254698</v>
      </c>
      <c r="E202" s="9">
        <f>-IPMT(Input!$D$7/12,$B$4-B203,$B$4,$F$4)</f>
        <v>648.793488563329</v>
      </c>
      <c r="F202" s="9">
        <f t="shared" si="11"/>
        <v>77855.21862759946</v>
      </c>
    </row>
    <row r="203" spans="1:6" ht="12.75">
      <c r="A203" s="4">
        <f t="shared" si="9"/>
        <v>199</v>
      </c>
      <c r="B203" s="4">
        <f t="shared" si="10"/>
        <v>161</v>
      </c>
      <c r="C203" s="8">
        <f>Input!$D$8</f>
        <v>877.5715700887987</v>
      </c>
      <c r="D203" s="9">
        <f>-PPMT(Input!$D$7/12,$B$4-B204,$B$4,$F$4)</f>
        <v>230.68456553818208</v>
      </c>
      <c r="E203" s="9">
        <f>-IPMT(Input!$D$7/12,$B$4-B204,$B$4,$F$4)</f>
        <v>646.8870045506167</v>
      </c>
      <c r="F203" s="9">
        <f t="shared" si="11"/>
        <v>77626.440546074</v>
      </c>
    </row>
    <row r="204" spans="1:6" ht="12.75">
      <c r="A204" s="4">
        <f t="shared" si="9"/>
        <v>200</v>
      </c>
      <c r="B204" s="4">
        <f t="shared" si="10"/>
        <v>160</v>
      </c>
      <c r="C204" s="8">
        <f>Input!$D$8</f>
        <v>877.5715700887987</v>
      </c>
      <c r="D204" s="9">
        <f>-PPMT(Input!$D$7/12,$B$4-B205,$B$4,$F$4)</f>
        <v>232.60693691766696</v>
      </c>
      <c r="E204" s="9">
        <f>-IPMT(Input!$D$7/12,$B$4-B205,$B$4,$F$4)</f>
        <v>644.9646331711318</v>
      </c>
      <c r="F204" s="9">
        <f t="shared" si="11"/>
        <v>77395.75598053582</v>
      </c>
    </row>
    <row r="205" spans="1:6" ht="12.75">
      <c r="A205" s="4">
        <f t="shared" si="9"/>
        <v>201</v>
      </c>
      <c r="B205" s="4">
        <f t="shared" si="10"/>
        <v>159</v>
      </c>
      <c r="C205" s="8">
        <f>Input!$D$8</f>
        <v>877.5715700887987</v>
      </c>
      <c r="D205" s="9">
        <f>-PPMT(Input!$D$7/12,$B$4-B206,$B$4,$F$4)</f>
        <v>234.54532805864756</v>
      </c>
      <c r="E205" s="9">
        <f>-IPMT(Input!$D$7/12,$B$4-B206,$B$4,$F$4)</f>
        <v>643.0262420301513</v>
      </c>
      <c r="F205" s="9">
        <f t="shared" si="11"/>
        <v>77163.14904361815</v>
      </c>
    </row>
    <row r="206" spans="1:6" ht="12.75">
      <c r="A206" s="4">
        <f t="shared" si="9"/>
        <v>202</v>
      </c>
      <c r="B206" s="4">
        <f t="shared" si="10"/>
        <v>158</v>
      </c>
      <c r="C206" s="8">
        <f>Input!$D$8</f>
        <v>877.5715700887987</v>
      </c>
      <c r="D206" s="9">
        <f>-PPMT(Input!$D$7/12,$B$4-B207,$B$4,$F$4)</f>
        <v>236.49987245913624</v>
      </c>
      <c r="E206" s="9">
        <f>-IPMT(Input!$D$7/12,$B$4-B207,$B$4,$F$4)</f>
        <v>641.0716976296625</v>
      </c>
      <c r="F206" s="9">
        <f t="shared" si="11"/>
        <v>76928.6037155595</v>
      </c>
    </row>
    <row r="207" spans="1:6" ht="12.75">
      <c r="A207" s="4">
        <f t="shared" si="9"/>
        <v>203</v>
      </c>
      <c r="B207" s="4">
        <f t="shared" si="10"/>
        <v>157</v>
      </c>
      <c r="C207" s="8">
        <f>Input!$D$8</f>
        <v>877.5715700887987</v>
      </c>
      <c r="D207" s="9">
        <f>-PPMT(Input!$D$7/12,$B$4-B208,$B$4,$F$4)</f>
        <v>238.4707047296291</v>
      </c>
      <c r="E207" s="9">
        <f>-IPMT(Input!$D$7/12,$B$4-B208,$B$4,$F$4)</f>
        <v>639.1008653591696</v>
      </c>
      <c r="F207" s="9">
        <f t="shared" si="11"/>
        <v>76692.10384310035</v>
      </c>
    </row>
    <row r="208" spans="1:6" ht="12.75">
      <c r="A208" s="1">
        <f t="shared" si="9"/>
        <v>204</v>
      </c>
      <c r="B208" s="2">
        <f t="shared" si="10"/>
        <v>156</v>
      </c>
      <c r="C208" s="10">
        <f>Input!$D$8</f>
        <v>877.5715700887987</v>
      </c>
      <c r="D208" s="11">
        <f>-PPMT(Input!$D$7/12,$B$4-B209,$B$4,$F$4)</f>
        <v>240.45796060237595</v>
      </c>
      <c r="E208" s="11">
        <f>-IPMT(Input!$D$7/12,$B$4-B209,$B$4,$F$4)</f>
        <v>637.1136094864228</v>
      </c>
      <c r="F208" s="12">
        <f t="shared" si="11"/>
        <v>76453.63313837073</v>
      </c>
    </row>
    <row r="209" spans="1:6" ht="12.75">
      <c r="A209" s="4">
        <f t="shared" si="9"/>
        <v>205</v>
      </c>
      <c r="B209" s="4">
        <f t="shared" si="10"/>
        <v>155</v>
      </c>
      <c r="C209" s="8">
        <f>Input!$D$8</f>
        <v>877.5715700887987</v>
      </c>
      <c r="D209" s="9">
        <f>-PPMT(Input!$D$7/12,$B$4-B210,$B$4,$F$4)</f>
        <v>242.46177694072912</v>
      </c>
      <c r="E209" s="9">
        <f>-IPMT(Input!$D$7/12,$B$4-B210,$B$4,$F$4)</f>
        <v>635.1097931480696</v>
      </c>
      <c r="F209" s="9">
        <f t="shared" si="11"/>
        <v>76213.17517776835</v>
      </c>
    </row>
    <row r="210" spans="1:6" ht="12.75">
      <c r="A210" s="4">
        <f t="shared" si="9"/>
        <v>206</v>
      </c>
      <c r="B210" s="4">
        <f t="shared" si="10"/>
        <v>154</v>
      </c>
      <c r="C210" s="8">
        <f>Input!$D$8</f>
        <v>877.5715700887987</v>
      </c>
      <c r="D210" s="9">
        <f>-PPMT(Input!$D$7/12,$B$4-B211,$B$4,$F$4)</f>
        <v>244.4822917485685</v>
      </c>
      <c r="E210" s="9">
        <f>-IPMT(Input!$D$7/12,$B$4-B211,$B$4,$F$4)</f>
        <v>633.0892783402302</v>
      </c>
      <c r="F210" s="9">
        <f t="shared" si="11"/>
        <v>75970.71340082762</v>
      </c>
    </row>
    <row r="211" spans="1:6" ht="12.75">
      <c r="A211" s="4">
        <f t="shared" si="9"/>
        <v>207</v>
      </c>
      <c r="B211" s="4">
        <f t="shared" si="10"/>
        <v>153</v>
      </c>
      <c r="C211" s="8">
        <f>Input!$D$8</f>
        <v>877.5715700887987</v>
      </c>
      <c r="D211" s="9">
        <f>-PPMT(Input!$D$7/12,$B$4-B212,$B$4,$F$4)</f>
        <v>246.51964417980656</v>
      </c>
      <c r="E211" s="9">
        <f>-IPMT(Input!$D$7/12,$B$4-B212,$B$4,$F$4)</f>
        <v>631.0519259089923</v>
      </c>
      <c r="F211" s="9">
        <f t="shared" si="11"/>
        <v>75726.23110907905</v>
      </c>
    </row>
    <row r="212" spans="1:6" ht="12.75">
      <c r="A212" s="4">
        <f t="shared" si="9"/>
        <v>208</v>
      </c>
      <c r="B212" s="4">
        <f t="shared" si="10"/>
        <v>152</v>
      </c>
      <c r="C212" s="8">
        <f>Input!$D$8</f>
        <v>877.5715700887987</v>
      </c>
      <c r="D212" s="9">
        <f>-PPMT(Input!$D$7/12,$B$4-B213,$B$4,$F$4)</f>
        <v>248.5739745479716</v>
      </c>
      <c r="E212" s="9">
        <f>-IPMT(Input!$D$7/12,$B$4-B213,$B$4,$F$4)</f>
        <v>628.9975955408271</v>
      </c>
      <c r="F212" s="9">
        <f t="shared" si="11"/>
        <v>75479.71146489924</v>
      </c>
    </row>
    <row r="213" spans="1:6" ht="12.75">
      <c r="A213" s="4">
        <f t="shared" si="9"/>
        <v>209</v>
      </c>
      <c r="B213" s="4">
        <f t="shared" si="10"/>
        <v>151</v>
      </c>
      <c r="C213" s="8">
        <f>Input!$D$8</f>
        <v>877.5715700887987</v>
      </c>
      <c r="D213" s="9">
        <f>-PPMT(Input!$D$7/12,$B$4-B214,$B$4,$F$4)</f>
        <v>250.64542433587138</v>
      </c>
      <c r="E213" s="9">
        <f>-IPMT(Input!$D$7/12,$B$4-B214,$B$4,$F$4)</f>
        <v>626.9261457529273</v>
      </c>
      <c r="F213" s="9">
        <f t="shared" si="11"/>
        <v>75231.13749035128</v>
      </c>
    </row>
    <row r="214" spans="1:6" ht="12.75">
      <c r="A214" s="4">
        <f t="shared" si="9"/>
        <v>210</v>
      </c>
      <c r="B214" s="4">
        <f t="shared" si="10"/>
        <v>150</v>
      </c>
      <c r="C214" s="8">
        <f>Input!$D$8</f>
        <v>877.5715700887987</v>
      </c>
      <c r="D214" s="9">
        <f>-PPMT(Input!$D$7/12,$B$4-B215,$B$4,$F$4)</f>
        <v>252.73413620533697</v>
      </c>
      <c r="E214" s="9">
        <f>-IPMT(Input!$D$7/12,$B$4-B215,$B$4,$F$4)</f>
        <v>624.8374338834618</v>
      </c>
      <c r="F214" s="9">
        <f t="shared" si="11"/>
        <v>74980.4920660154</v>
      </c>
    </row>
    <row r="215" spans="1:6" ht="12.75">
      <c r="A215" s="4">
        <f t="shared" si="9"/>
        <v>211</v>
      </c>
      <c r="B215" s="4">
        <f t="shared" si="10"/>
        <v>149</v>
      </c>
      <c r="C215" s="8">
        <f>Input!$D$8</f>
        <v>877.5715700887987</v>
      </c>
      <c r="D215" s="9">
        <f>-PPMT(Input!$D$7/12,$B$4-B216,$B$4,$F$4)</f>
        <v>254.8402540070481</v>
      </c>
      <c r="E215" s="9">
        <f>-IPMT(Input!$D$7/12,$B$4-B216,$B$4,$F$4)</f>
        <v>622.7313160817506</v>
      </c>
      <c r="F215" s="9">
        <f t="shared" si="11"/>
        <v>74727.75792981006</v>
      </c>
    </row>
    <row r="216" spans="1:6" ht="12.75">
      <c r="A216" s="4">
        <f t="shared" si="9"/>
        <v>212</v>
      </c>
      <c r="B216" s="4">
        <f t="shared" si="10"/>
        <v>148</v>
      </c>
      <c r="C216" s="8">
        <f>Input!$D$8</f>
        <v>877.5715700887987</v>
      </c>
      <c r="D216" s="9">
        <f>-PPMT(Input!$D$7/12,$B$4-B217,$B$4,$F$4)</f>
        <v>256.96392279044017</v>
      </c>
      <c r="E216" s="9">
        <f>-IPMT(Input!$D$7/12,$B$4-B217,$B$4,$F$4)</f>
        <v>620.6076472983585</v>
      </c>
      <c r="F216" s="9">
        <f t="shared" si="11"/>
        <v>74472.91767580301</v>
      </c>
    </row>
    <row r="217" spans="1:6" ht="12.75">
      <c r="A217" s="4">
        <f t="shared" si="9"/>
        <v>213</v>
      </c>
      <c r="B217" s="4">
        <f t="shared" si="10"/>
        <v>147</v>
      </c>
      <c r="C217" s="8">
        <f>Input!$D$8</f>
        <v>877.5715700887987</v>
      </c>
      <c r="D217" s="9">
        <f>-PPMT(Input!$D$7/12,$B$4-B218,$B$4,$F$4)</f>
        <v>259.10528881369385</v>
      </c>
      <c r="E217" s="9">
        <f>-IPMT(Input!$D$7/12,$B$4-B218,$B$4,$F$4)</f>
        <v>618.466281275105</v>
      </c>
      <c r="F217" s="9">
        <f t="shared" si="11"/>
        <v>74215.95375301257</v>
      </c>
    </row>
    <row r="218" spans="1:6" ht="12.75">
      <c r="A218" s="4">
        <f t="shared" si="9"/>
        <v>214</v>
      </c>
      <c r="B218" s="4">
        <f t="shared" si="10"/>
        <v>146</v>
      </c>
      <c r="C218" s="8">
        <f>Input!$D$8</f>
        <v>877.5715700887987</v>
      </c>
      <c r="D218" s="9">
        <f>-PPMT(Input!$D$7/12,$B$4-B219,$B$4,$F$4)</f>
        <v>261.2644995538079</v>
      </c>
      <c r="E218" s="9">
        <f>-IPMT(Input!$D$7/12,$B$4-B219,$B$4,$F$4)</f>
        <v>616.3070705349909</v>
      </c>
      <c r="F218" s="9">
        <f t="shared" si="11"/>
        <v>73956.84846419888</v>
      </c>
    </row>
    <row r="219" spans="1:6" ht="12.75">
      <c r="A219" s="4">
        <f t="shared" si="9"/>
        <v>215</v>
      </c>
      <c r="B219" s="4">
        <f t="shared" si="10"/>
        <v>145</v>
      </c>
      <c r="C219" s="8">
        <f>Input!$D$8</f>
        <v>877.5715700887987</v>
      </c>
      <c r="D219" s="9">
        <f>-PPMT(Input!$D$7/12,$B$4-B220,$B$4,$F$4)</f>
        <v>263.44170371675636</v>
      </c>
      <c r="E219" s="9">
        <f>-IPMT(Input!$D$7/12,$B$4-B220,$B$4,$F$4)</f>
        <v>614.1298663720424</v>
      </c>
      <c r="F219" s="9">
        <f t="shared" si="11"/>
        <v>73695.58396464506</v>
      </c>
    </row>
    <row r="220" spans="1:6" ht="12.75">
      <c r="A220" s="1">
        <f t="shared" si="9"/>
        <v>216</v>
      </c>
      <c r="B220" s="2">
        <f t="shared" si="10"/>
        <v>144</v>
      </c>
      <c r="C220" s="10">
        <f>Input!$D$8</f>
        <v>877.5715700887987</v>
      </c>
      <c r="D220" s="11">
        <f>-PPMT(Input!$D$7/12,$B$4-B221,$B$4,$F$4)</f>
        <v>265.63705124772935</v>
      </c>
      <c r="E220" s="11">
        <f>-IPMT(Input!$D$7/12,$B$4-B221,$B$4,$F$4)</f>
        <v>611.9345188410695</v>
      </c>
      <c r="F220" s="12">
        <f t="shared" si="11"/>
        <v>73432.1422609283</v>
      </c>
    </row>
    <row r="221" spans="1:6" ht="12.75">
      <c r="A221" s="4">
        <f t="shared" si="9"/>
        <v>217</v>
      </c>
      <c r="B221" s="4">
        <f t="shared" si="10"/>
        <v>143</v>
      </c>
      <c r="C221" s="8">
        <f>Input!$D$8</f>
        <v>877.5715700887987</v>
      </c>
      <c r="D221" s="9">
        <f>-PPMT(Input!$D$7/12,$B$4-B222,$B$4,$F$4)</f>
        <v>267.8506933414604</v>
      </c>
      <c r="E221" s="9">
        <f>-IPMT(Input!$D$7/12,$B$4-B222,$B$4,$F$4)</f>
        <v>609.7208767473385</v>
      </c>
      <c r="F221" s="9">
        <f t="shared" si="11"/>
        <v>73166.50520968057</v>
      </c>
    </row>
    <row r="222" spans="1:6" ht="12.75">
      <c r="A222" s="4">
        <f t="shared" si="9"/>
        <v>218</v>
      </c>
      <c r="B222" s="4">
        <f t="shared" si="10"/>
        <v>142</v>
      </c>
      <c r="C222" s="8">
        <f>Input!$D$8</f>
        <v>877.5715700887987</v>
      </c>
      <c r="D222" s="9">
        <f>-PPMT(Input!$D$7/12,$B$4-B223,$B$4,$F$4)</f>
        <v>270.0827824526392</v>
      </c>
      <c r="E222" s="9">
        <f>-IPMT(Input!$D$7/12,$B$4-B223,$B$4,$F$4)</f>
        <v>607.4887876361595</v>
      </c>
      <c r="F222" s="9">
        <f t="shared" si="11"/>
        <v>72898.65451633911</v>
      </c>
    </row>
    <row r="223" spans="1:6" ht="12.75">
      <c r="A223" s="4">
        <f t="shared" si="9"/>
        <v>219</v>
      </c>
      <c r="B223" s="4">
        <f t="shared" si="10"/>
        <v>141</v>
      </c>
      <c r="C223" s="8">
        <f>Input!$D$8</f>
        <v>877.5715700887987</v>
      </c>
      <c r="D223" s="9">
        <f>-PPMT(Input!$D$7/12,$B$4-B224,$B$4,$F$4)</f>
        <v>272.3334723064112</v>
      </c>
      <c r="E223" s="9">
        <f>-IPMT(Input!$D$7/12,$B$4-B224,$B$4,$F$4)</f>
        <v>605.2380977823875</v>
      </c>
      <c r="F223" s="9">
        <f t="shared" si="11"/>
        <v>72628.57173388648</v>
      </c>
    </row>
    <row r="224" spans="1:6" ht="12.75">
      <c r="A224" s="4">
        <f t="shared" si="9"/>
        <v>220</v>
      </c>
      <c r="B224" s="4">
        <f t="shared" si="10"/>
        <v>140</v>
      </c>
      <c r="C224" s="8">
        <f>Input!$D$8</f>
        <v>877.5715700887987</v>
      </c>
      <c r="D224" s="9">
        <f>-PPMT(Input!$D$7/12,$B$4-B225,$B$4,$F$4)</f>
        <v>274.6029179089646</v>
      </c>
      <c r="E224" s="9">
        <f>-IPMT(Input!$D$7/12,$B$4-B225,$B$4,$F$4)</f>
        <v>602.9686521798342</v>
      </c>
      <c r="F224" s="9">
        <f t="shared" si="11"/>
        <v>72356.23826158006</v>
      </c>
    </row>
    <row r="225" spans="1:6" ht="12.75">
      <c r="A225" s="4">
        <f t="shared" si="9"/>
        <v>221</v>
      </c>
      <c r="B225" s="4">
        <f t="shared" si="10"/>
        <v>139</v>
      </c>
      <c r="C225" s="8">
        <f>Input!$D$8</f>
        <v>877.5715700887987</v>
      </c>
      <c r="D225" s="9">
        <f>-PPMT(Input!$D$7/12,$B$4-B226,$B$4,$F$4)</f>
        <v>276.891275558206</v>
      </c>
      <c r="E225" s="9">
        <f>-IPMT(Input!$D$7/12,$B$4-B226,$B$4,$F$4)</f>
        <v>600.6802945305926</v>
      </c>
      <c r="F225" s="9">
        <f t="shared" si="11"/>
        <v>72081.63534367109</v>
      </c>
    </row>
    <row r="226" spans="1:6" ht="12.75">
      <c r="A226" s="4">
        <f t="shared" si="9"/>
        <v>222</v>
      </c>
      <c r="B226" s="4">
        <f t="shared" si="10"/>
        <v>138</v>
      </c>
      <c r="C226" s="8">
        <f>Input!$D$8</f>
        <v>877.5715700887987</v>
      </c>
      <c r="D226" s="9">
        <f>-PPMT(Input!$D$7/12,$B$4-B227,$B$4,$F$4)</f>
        <v>279.19870285452447</v>
      </c>
      <c r="E226" s="9">
        <f>-IPMT(Input!$D$7/12,$B$4-B227,$B$4,$F$4)</f>
        <v>598.3728672342743</v>
      </c>
      <c r="F226" s="9">
        <f t="shared" si="11"/>
        <v>71804.74406811288</v>
      </c>
    </row>
    <row r="227" spans="1:6" ht="12.75">
      <c r="A227" s="4">
        <f t="shared" si="9"/>
        <v>223</v>
      </c>
      <c r="B227" s="4">
        <f t="shared" si="10"/>
        <v>137</v>
      </c>
      <c r="C227" s="8">
        <f>Input!$D$8</f>
        <v>877.5715700887987</v>
      </c>
      <c r="D227" s="9">
        <f>-PPMT(Input!$D$7/12,$B$4-B228,$B$4,$F$4)</f>
        <v>281.52535871164554</v>
      </c>
      <c r="E227" s="9">
        <f>-IPMT(Input!$D$7/12,$B$4-B228,$B$4,$F$4)</f>
        <v>596.0462113771533</v>
      </c>
      <c r="F227" s="9">
        <f t="shared" si="11"/>
        <v>71525.54536525835</v>
      </c>
    </row>
    <row r="228" spans="1:6" ht="12.75">
      <c r="A228" s="4">
        <f t="shared" si="9"/>
        <v>224</v>
      </c>
      <c r="B228" s="4">
        <f t="shared" si="10"/>
        <v>136</v>
      </c>
      <c r="C228" s="8">
        <f>Input!$D$8</f>
        <v>877.5715700887987</v>
      </c>
      <c r="D228" s="9">
        <f>-PPMT(Input!$D$7/12,$B$4-B229,$B$4,$F$4)</f>
        <v>283.8714033675759</v>
      </c>
      <c r="E228" s="9">
        <f>-IPMT(Input!$D$7/12,$B$4-B229,$B$4,$F$4)</f>
        <v>593.7001667212228</v>
      </c>
      <c r="F228" s="9">
        <f t="shared" si="11"/>
        <v>71244.0200065467</v>
      </c>
    </row>
    <row r="229" spans="1:6" ht="12.75">
      <c r="A229" s="4">
        <f t="shared" si="9"/>
        <v>225</v>
      </c>
      <c r="B229" s="4">
        <f t="shared" si="10"/>
        <v>135</v>
      </c>
      <c r="C229" s="8">
        <f>Input!$D$8</f>
        <v>877.5715700887987</v>
      </c>
      <c r="D229" s="9">
        <f>-PPMT(Input!$D$7/12,$B$4-B230,$B$4,$F$4)</f>
        <v>286.236998395639</v>
      </c>
      <c r="E229" s="9">
        <f>-IPMT(Input!$D$7/12,$B$4-B230,$B$4,$F$4)</f>
        <v>591.3345716931598</v>
      </c>
      <c r="F229" s="9">
        <f t="shared" si="11"/>
        <v>70960.14860317913</v>
      </c>
    </row>
    <row r="230" spans="1:6" ht="12.75">
      <c r="A230" s="4">
        <f t="shared" si="9"/>
        <v>226</v>
      </c>
      <c r="B230" s="4">
        <f t="shared" si="10"/>
        <v>134</v>
      </c>
      <c r="C230" s="8">
        <f>Input!$D$8</f>
        <v>877.5715700887987</v>
      </c>
      <c r="D230" s="9">
        <f>-PPMT(Input!$D$7/12,$B$4-B231,$B$4,$F$4)</f>
        <v>288.62230671560263</v>
      </c>
      <c r="E230" s="9">
        <f>-IPMT(Input!$D$7/12,$B$4-B231,$B$4,$F$4)</f>
        <v>588.949263373196</v>
      </c>
      <c r="F230" s="9">
        <f t="shared" si="11"/>
        <v>70673.91160478348</v>
      </c>
    </row>
    <row r="231" spans="1:6" ht="12.75">
      <c r="A231" s="4">
        <f t="shared" si="9"/>
        <v>227</v>
      </c>
      <c r="B231" s="4">
        <f t="shared" si="10"/>
        <v>133</v>
      </c>
      <c r="C231" s="8">
        <f>Input!$D$8</f>
        <v>877.5715700887987</v>
      </c>
      <c r="D231" s="9">
        <f>-PPMT(Input!$D$7/12,$B$4-B232,$B$4,$F$4)</f>
        <v>291.02749260489935</v>
      </c>
      <c r="E231" s="9">
        <f>-IPMT(Input!$D$7/12,$B$4-B232,$B$4,$F$4)</f>
        <v>586.5440774838994</v>
      </c>
      <c r="F231" s="9">
        <f t="shared" si="11"/>
        <v>70385.28929806787</v>
      </c>
    </row>
    <row r="232" spans="1:6" ht="12.75">
      <c r="A232" s="1">
        <f t="shared" si="9"/>
        <v>228</v>
      </c>
      <c r="B232" s="2">
        <f t="shared" si="10"/>
        <v>132</v>
      </c>
      <c r="C232" s="10">
        <f>Input!$D$8</f>
        <v>877.5715700887987</v>
      </c>
      <c r="D232" s="11">
        <f>-PPMT(Input!$D$7/12,$B$4-B233,$B$4,$F$4)</f>
        <v>293.4527217099402</v>
      </c>
      <c r="E232" s="11">
        <f>-IPMT(Input!$D$7/12,$B$4-B233,$B$4,$F$4)</f>
        <v>584.1188483788586</v>
      </c>
      <c r="F232" s="12">
        <f t="shared" si="11"/>
        <v>70094.26180546297</v>
      </c>
    </row>
    <row r="233" spans="1:6" ht="12.75">
      <c r="A233" s="4">
        <f t="shared" si="9"/>
        <v>229</v>
      </c>
      <c r="B233" s="4">
        <f t="shared" si="10"/>
        <v>131</v>
      </c>
      <c r="C233" s="8">
        <f>Input!$D$8</f>
        <v>877.5715700887987</v>
      </c>
      <c r="D233" s="9">
        <f>-PPMT(Input!$D$7/12,$B$4-B234,$B$4,$F$4)</f>
        <v>295.898161057523</v>
      </c>
      <c r="E233" s="9">
        <f>-IPMT(Input!$D$7/12,$B$4-B234,$B$4,$F$4)</f>
        <v>581.6734090312759</v>
      </c>
      <c r="F233" s="9">
        <f t="shared" si="11"/>
        <v>69800.80908375303</v>
      </c>
    </row>
    <row r="234" spans="1:6" ht="12.75">
      <c r="A234" s="4">
        <f t="shared" si="9"/>
        <v>230</v>
      </c>
      <c r="B234" s="4">
        <f t="shared" si="10"/>
        <v>130</v>
      </c>
      <c r="C234" s="8">
        <f>Input!$D$8</f>
        <v>877.5715700887987</v>
      </c>
      <c r="D234" s="9">
        <f>-PPMT(Input!$D$7/12,$B$4-B235,$B$4,$F$4)</f>
        <v>298.3639790663357</v>
      </c>
      <c r="E234" s="9">
        <f>-IPMT(Input!$D$7/12,$B$4-B235,$B$4,$F$4)</f>
        <v>579.207591022463</v>
      </c>
      <c r="F234" s="9">
        <f t="shared" si="11"/>
        <v>69504.9109226955</v>
      </c>
    </row>
    <row r="235" spans="1:6" ht="12.75">
      <c r="A235" s="4">
        <f t="shared" si="9"/>
        <v>231</v>
      </c>
      <c r="B235" s="4">
        <f t="shared" si="10"/>
        <v>129</v>
      </c>
      <c r="C235" s="8">
        <f>Input!$D$8</f>
        <v>877.5715700887987</v>
      </c>
      <c r="D235" s="9">
        <f>-PPMT(Input!$D$7/12,$B$4-B236,$B$4,$F$4)</f>
        <v>300.85034555855515</v>
      </c>
      <c r="E235" s="9">
        <f>-IPMT(Input!$D$7/12,$B$4-B236,$B$4,$F$4)</f>
        <v>576.7212245302436</v>
      </c>
      <c r="F235" s="9">
        <f t="shared" si="11"/>
        <v>69206.54694362918</v>
      </c>
    </row>
    <row r="236" spans="1:6" ht="12.75">
      <c r="A236" s="4">
        <f t="shared" si="9"/>
        <v>232</v>
      </c>
      <c r="B236" s="4">
        <f t="shared" si="10"/>
        <v>128</v>
      </c>
      <c r="C236" s="8">
        <f>Input!$D$8</f>
        <v>877.5715700887987</v>
      </c>
      <c r="D236" s="9">
        <f>-PPMT(Input!$D$7/12,$B$4-B237,$B$4,$F$4)</f>
        <v>303.3574317715431</v>
      </c>
      <c r="E236" s="9">
        <f>-IPMT(Input!$D$7/12,$B$4-B237,$B$4,$F$4)</f>
        <v>574.2141383172557</v>
      </c>
      <c r="F236" s="9">
        <f t="shared" si="11"/>
        <v>68905.69659807062</v>
      </c>
    </row>
    <row r="237" spans="1:6" ht="12.75">
      <c r="A237" s="4">
        <f t="shared" si="9"/>
        <v>233</v>
      </c>
      <c r="B237" s="4">
        <f t="shared" si="10"/>
        <v>127</v>
      </c>
      <c r="C237" s="8">
        <f>Input!$D$8</f>
        <v>877.5715700887987</v>
      </c>
      <c r="D237" s="9">
        <f>-PPMT(Input!$D$7/12,$B$4-B238,$B$4,$F$4)</f>
        <v>305.8854103696393</v>
      </c>
      <c r="E237" s="9">
        <f>-IPMT(Input!$D$7/12,$B$4-B238,$B$4,$F$4)</f>
        <v>571.6861597191595</v>
      </c>
      <c r="F237" s="9">
        <f t="shared" si="11"/>
        <v>68602.33916629908</v>
      </c>
    </row>
    <row r="238" spans="1:6" ht="12.75">
      <c r="A238" s="4">
        <f t="shared" si="9"/>
        <v>234</v>
      </c>
      <c r="B238" s="4">
        <f t="shared" si="10"/>
        <v>126</v>
      </c>
      <c r="C238" s="8">
        <f>Input!$D$8</f>
        <v>877.5715700887987</v>
      </c>
      <c r="D238" s="9">
        <f>-PPMT(Input!$D$7/12,$B$4-B239,$B$4,$F$4)</f>
        <v>308.43445545605294</v>
      </c>
      <c r="E238" s="9">
        <f>-IPMT(Input!$D$7/12,$B$4-B239,$B$4,$F$4)</f>
        <v>569.1371146327458</v>
      </c>
      <c r="F238" s="9">
        <f t="shared" si="11"/>
        <v>68296.45375592944</v>
      </c>
    </row>
    <row r="239" spans="1:6" ht="12.75">
      <c r="A239" s="4">
        <f t="shared" si="9"/>
        <v>235</v>
      </c>
      <c r="B239" s="4">
        <f t="shared" si="10"/>
        <v>125</v>
      </c>
      <c r="C239" s="8">
        <f>Input!$D$8</f>
        <v>877.5715700887987</v>
      </c>
      <c r="D239" s="9">
        <f>-PPMT(Input!$D$7/12,$B$4-B240,$B$4,$F$4)</f>
        <v>311.0047425848534</v>
      </c>
      <c r="E239" s="9">
        <f>-IPMT(Input!$D$7/12,$B$4-B240,$B$4,$F$4)</f>
        <v>566.5668275039452</v>
      </c>
      <c r="F239" s="9">
        <f t="shared" si="11"/>
        <v>67988.01930047339</v>
      </c>
    </row>
    <row r="240" spans="1:6" ht="12.75">
      <c r="A240" s="4">
        <f t="shared" si="9"/>
        <v>236</v>
      </c>
      <c r="B240" s="4">
        <f t="shared" si="10"/>
        <v>124</v>
      </c>
      <c r="C240" s="8">
        <f>Input!$D$8</f>
        <v>877.5715700887987</v>
      </c>
      <c r="D240" s="9">
        <f>-PPMT(Input!$D$7/12,$B$4-B241,$B$4,$F$4)</f>
        <v>313.5964487730605</v>
      </c>
      <c r="E240" s="9">
        <f>-IPMT(Input!$D$7/12,$B$4-B241,$B$4,$F$4)</f>
        <v>563.9751213157382</v>
      </c>
      <c r="F240" s="9">
        <f t="shared" si="11"/>
        <v>67677.01455788853</v>
      </c>
    </row>
    <row r="241" spans="1:6" ht="12.75">
      <c r="A241" s="4">
        <f t="shared" si="9"/>
        <v>237</v>
      </c>
      <c r="B241" s="4">
        <f t="shared" si="10"/>
        <v>123</v>
      </c>
      <c r="C241" s="8">
        <f>Input!$D$8</f>
        <v>877.5715700887987</v>
      </c>
      <c r="D241" s="9">
        <f>-PPMT(Input!$D$7/12,$B$4-B242,$B$4,$F$4)</f>
        <v>316.20975251283596</v>
      </c>
      <c r="E241" s="9">
        <f>-IPMT(Input!$D$7/12,$B$4-B242,$B$4,$F$4)</f>
        <v>561.3618175759627</v>
      </c>
      <c r="F241" s="9">
        <f t="shared" si="11"/>
        <v>67363.41810911546</v>
      </c>
    </row>
    <row r="242" spans="1:6" ht="12.75">
      <c r="A242" s="4">
        <f t="shared" si="9"/>
        <v>238</v>
      </c>
      <c r="B242" s="4">
        <f t="shared" si="10"/>
        <v>122</v>
      </c>
      <c r="C242" s="8">
        <f>Input!$D$8</f>
        <v>877.5715700887987</v>
      </c>
      <c r="D242" s="9">
        <f>-PPMT(Input!$D$7/12,$B$4-B243,$B$4,$F$4)</f>
        <v>318.8448337837763</v>
      </c>
      <c r="E242" s="9">
        <f>-IPMT(Input!$D$7/12,$B$4-B243,$B$4,$F$4)</f>
        <v>558.7267363050225</v>
      </c>
      <c r="F242" s="9">
        <f t="shared" si="11"/>
        <v>67047.20835660263</v>
      </c>
    </row>
    <row r="243" spans="1:6" ht="12.75">
      <c r="A243" s="4">
        <f t="shared" si="9"/>
        <v>239</v>
      </c>
      <c r="B243" s="4">
        <f t="shared" si="10"/>
        <v>121</v>
      </c>
      <c r="C243" s="8">
        <f>Input!$D$8</f>
        <v>877.5715700887987</v>
      </c>
      <c r="D243" s="9">
        <f>-PPMT(Input!$D$7/12,$B$4-B244,$B$4,$F$4)</f>
        <v>321.50187406530773</v>
      </c>
      <c r="E243" s="9">
        <f>-IPMT(Input!$D$7/12,$B$4-B244,$B$4,$F$4)</f>
        <v>556.069696023491</v>
      </c>
      <c r="F243" s="9">
        <f t="shared" si="11"/>
        <v>66728.36352281885</v>
      </c>
    </row>
    <row r="244" spans="1:6" ht="12.75">
      <c r="A244" s="1">
        <f t="shared" si="9"/>
        <v>240</v>
      </c>
      <c r="B244" s="2">
        <f t="shared" si="10"/>
        <v>120</v>
      </c>
      <c r="C244" s="10">
        <f>Input!$D$8</f>
        <v>877.5715700887987</v>
      </c>
      <c r="D244" s="11">
        <f>-PPMT(Input!$D$7/12,$B$4-B245,$B$4,$F$4)</f>
        <v>324.1810563491853</v>
      </c>
      <c r="E244" s="11">
        <f>-IPMT(Input!$D$7/12,$B$4-B245,$B$4,$F$4)</f>
        <v>553.3905137396134</v>
      </c>
      <c r="F244" s="12">
        <f t="shared" si="11"/>
        <v>66406.86164875355</v>
      </c>
    </row>
    <row r="245" spans="1:6" ht="12.75">
      <c r="A245" s="4">
        <f t="shared" si="9"/>
        <v>241</v>
      </c>
      <c r="B245" s="4">
        <f t="shared" si="10"/>
        <v>119</v>
      </c>
      <c r="C245" s="8">
        <f>Input!$D$8</f>
        <v>877.5715700887987</v>
      </c>
      <c r="D245" s="9">
        <f>-PPMT(Input!$D$7/12,$B$4-B246,$B$4,$F$4)</f>
        <v>326.88256515209525</v>
      </c>
      <c r="E245" s="9">
        <f>-IPMT(Input!$D$7/12,$B$4-B246,$B$4,$F$4)</f>
        <v>550.6890049367034</v>
      </c>
      <c r="F245" s="9">
        <f t="shared" si="11"/>
        <v>66082.68059240436</v>
      </c>
    </row>
    <row r="246" spans="1:6" ht="12.75">
      <c r="A246" s="4">
        <f t="shared" si="9"/>
        <v>242</v>
      </c>
      <c r="B246" s="4">
        <f t="shared" si="10"/>
        <v>118</v>
      </c>
      <c r="C246" s="8">
        <f>Input!$D$8</f>
        <v>877.5715700887987</v>
      </c>
      <c r="D246" s="9">
        <f>-PPMT(Input!$D$7/12,$B$4-B247,$B$4,$F$4)</f>
        <v>329.6065865283627</v>
      </c>
      <c r="E246" s="9">
        <f>-IPMT(Input!$D$7/12,$B$4-B247,$B$4,$F$4)</f>
        <v>547.964983560436</v>
      </c>
      <c r="F246" s="9">
        <f t="shared" si="11"/>
        <v>65755.79802725227</v>
      </c>
    </row>
    <row r="247" spans="1:6" ht="12.75">
      <c r="A247" s="4">
        <f t="shared" si="9"/>
        <v>243</v>
      </c>
      <c r="B247" s="4">
        <f t="shared" si="10"/>
        <v>117</v>
      </c>
      <c r="C247" s="8">
        <f>Input!$D$8</f>
        <v>877.5715700887987</v>
      </c>
      <c r="D247" s="9">
        <f>-PPMT(Input!$D$7/12,$B$4-B248,$B$4,$F$4)</f>
        <v>332.3533080827657</v>
      </c>
      <c r="E247" s="9">
        <f>-IPMT(Input!$D$7/12,$B$4-B248,$B$4,$F$4)</f>
        <v>545.218262006033</v>
      </c>
      <c r="F247" s="9">
        <f t="shared" si="11"/>
        <v>65426.19144072391</v>
      </c>
    </row>
    <row r="248" spans="1:6" ht="12.75">
      <c r="A248" s="4">
        <f t="shared" si="9"/>
        <v>244</v>
      </c>
      <c r="B248" s="4">
        <f t="shared" si="10"/>
        <v>116</v>
      </c>
      <c r="C248" s="8">
        <f>Input!$D$8</f>
        <v>877.5715700887987</v>
      </c>
      <c r="D248" s="9">
        <f>-PPMT(Input!$D$7/12,$B$4-B249,$B$4,$F$4)</f>
        <v>335.12291898345546</v>
      </c>
      <c r="E248" s="9">
        <f>-IPMT(Input!$D$7/12,$B$4-B249,$B$4,$F$4)</f>
        <v>542.4486511053433</v>
      </c>
      <c r="F248" s="9">
        <f t="shared" si="11"/>
        <v>65093.83813264114</v>
      </c>
    </row>
    <row r="249" spans="1:6" ht="12.75">
      <c r="A249" s="4">
        <f t="shared" si="9"/>
        <v>245</v>
      </c>
      <c r="B249" s="4">
        <f t="shared" si="10"/>
        <v>115</v>
      </c>
      <c r="C249" s="8">
        <f>Input!$D$8</f>
        <v>877.5715700887987</v>
      </c>
      <c r="D249" s="9">
        <f>-PPMT(Input!$D$7/12,$B$4-B250,$B$4,$F$4)</f>
        <v>337.9156099749842</v>
      </c>
      <c r="E249" s="9">
        <f>-IPMT(Input!$D$7/12,$B$4-B250,$B$4,$F$4)</f>
        <v>539.6559601138146</v>
      </c>
      <c r="F249" s="9">
        <f t="shared" si="11"/>
        <v>64758.715213657684</v>
      </c>
    </row>
    <row r="250" spans="1:6" ht="12.75">
      <c r="A250" s="4">
        <f t="shared" si="9"/>
        <v>246</v>
      </c>
      <c r="B250" s="4">
        <f t="shared" si="10"/>
        <v>114</v>
      </c>
      <c r="C250" s="8">
        <f>Input!$D$8</f>
        <v>877.5715700887987</v>
      </c>
      <c r="D250" s="9">
        <f>-PPMT(Input!$D$7/12,$B$4-B251,$B$4,$F$4)</f>
        <v>340.7315733914424</v>
      </c>
      <c r="E250" s="9">
        <f>-IPMT(Input!$D$7/12,$B$4-B251,$B$4,$F$4)</f>
        <v>536.8399966973562</v>
      </c>
      <c r="F250" s="9">
        <f t="shared" si="11"/>
        <v>64420.7996036827</v>
      </c>
    </row>
    <row r="251" spans="1:6" ht="12.75">
      <c r="A251" s="4">
        <f t="shared" si="9"/>
        <v>247</v>
      </c>
      <c r="B251" s="4">
        <f t="shared" si="10"/>
        <v>113</v>
      </c>
      <c r="C251" s="8">
        <f>Input!$D$8</f>
        <v>877.5715700887987</v>
      </c>
      <c r="D251" s="9">
        <f>-PPMT(Input!$D$7/12,$B$4-B252,$B$4,$F$4)</f>
        <v>343.57100316970445</v>
      </c>
      <c r="E251" s="9">
        <f>-IPMT(Input!$D$7/12,$B$4-B252,$B$4,$F$4)</f>
        <v>534.0005669190945</v>
      </c>
      <c r="F251" s="9">
        <f t="shared" si="11"/>
        <v>64080.06803029126</v>
      </c>
    </row>
    <row r="252" spans="1:6" ht="12.75">
      <c r="A252" s="4">
        <f t="shared" si="9"/>
        <v>248</v>
      </c>
      <c r="B252" s="4">
        <f t="shared" si="10"/>
        <v>112</v>
      </c>
      <c r="C252" s="8">
        <f>Input!$D$8</f>
        <v>877.5715700887987</v>
      </c>
      <c r="D252" s="9">
        <f>-PPMT(Input!$D$7/12,$B$4-B253,$B$4,$F$4)</f>
        <v>346.4340948627853</v>
      </c>
      <c r="E252" s="9">
        <f>-IPMT(Input!$D$7/12,$B$4-B253,$B$4,$F$4)</f>
        <v>531.1374752260134</v>
      </c>
      <c r="F252" s="9">
        <f t="shared" si="11"/>
        <v>63736.49702712156</v>
      </c>
    </row>
    <row r="253" spans="1:6" ht="12.75">
      <c r="A253" s="4">
        <f t="shared" si="9"/>
        <v>249</v>
      </c>
      <c r="B253" s="4">
        <f t="shared" si="10"/>
        <v>111</v>
      </c>
      <c r="C253" s="8">
        <f>Input!$D$8</f>
        <v>877.5715700887987</v>
      </c>
      <c r="D253" s="9">
        <f>-PPMT(Input!$D$7/12,$B$4-B254,$B$4,$F$4)</f>
        <v>349.32104565330854</v>
      </c>
      <c r="E253" s="9">
        <f>-IPMT(Input!$D$7/12,$B$4-B254,$B$4,$F$4)</f>
        <v>528.2505244354902</v>
      </c>
      <c r="F253" s="9">
        <f t="shared" si="11"/>
        <v>63390.06293225877</v>
      </c>
    </row>
    <row r="254" spans="1:6" ht="12.75">
      <c r="A254" s="4">
        <f t="shared" si="9"/>
        <v>250</v>
      </c>
      <c r="B254" s="4">
        <f t="shared" si="10"/>
        <v>110</v>
      </c>
      <c r="C254" s="8">
        <f>Input!$D$8</f>
        <v>877.5715700887987</v>
      </c>
      <c r="D254" s="9">
        <f>-PPMT(Input!$D$7/12,$B$4-B255,$B$4,$F$4)</f>
        <v>352.2320543670861</v>
      </c>
      <c r="E254" s="9">
        <f>-IPMT(Input!$D$7/12,$B$4-B255,$B$4,$F$4)</f>
        <v>525.3395157217126</v>
      </c>
      <c r="F254" s="9">
        <f t="shared" si="11"/>
        <v>63040.741886605465</v>
      </c>
    </row>
    <row r="255" spans="1:6" ht="12.75">
      <c r="A255" s="4">
        <f t="shared" si="9"/>
        <v>251</v>
      </c>
      <c r="B255" s="4">
        <f t="shared" si="10"/>
        <v>109</v>
      </c>
      <c r="C255" s="8">
        <f>Input!$D$8</f>
        <v>877.5715700887987</v>
      </c>
      <c r="D255" s="9">
        <f>-PPMT(Input!$D$7/12,$B$4-B256,$B$4,$F$4)</f>
        <v>355.16732148681183</v>
      </c>
      <c r="E255" s="9">
        <f>-IPMT(Input!$D$7/12,$B$4-B256,$B$4,$F$4)</f>
        <v>522.4042486019869</v>
      </c>
      <c r="F255" s="9">
        <f t="shared" si="11"/>
        <v>62688.50983223838</v>
      </c>
    </row>
    <row r="256" spans="1:6" ht="12.75">
      <c r="A256" s="1">
        <f t="shared" si="9"/>
        <v>252</v>
      </c>
      <c r="B256" s="2">
        <f t="shared" si="10"/>
        <v>108</v>
      </c>
      <c r="C256" s="10">
        <f>Input!$D$8</f>
        <v>877.5715700887987</v>
      </c>
      <c r="D256" s="11">
        <f>-PPMT(Input!$D$7/12,$B$4-B257,$B$4,$F$4)</f>
        <v>358.1270491658686</v>
      </c>
      <c r="E256" s="11">
        <f>-IPMT(Input!$D$7/12,$B$4-B257,$B$4,$F$4)</f>
        <v>519.4445209229302</v>
      </c>
      <c r="F256" s="12">
        <f t="shared" si="11"/>
        <v>62333.342510751565</v>
      </c>
    </row>
    <row r="257" spans="1:6" ht="12.75">
      <c r="A257" s="4">
        <f t="shared" si="9"/>
        <v>253</v>
      </c>
      <c r="B257" s="4">
        <f t="shared" si="10"/>
        <v>107</v>
      </c>
      <c r="C257" s="8">
        <f>Input!$D$8</f>
        <v>877.5715700887987</v>
      </c>
      <c r="D257" s="9">
        <f>-PPMT(Input!$D$7/12,$B$4-B258,$B$4,$F$4)</f>
        <v>361.11144124225086</v>
      </c>
      <c r="E257" s="9">
        <f>-IPMT(Input!$D$7/12,$B$4-B258,$B$4,$F$4)</f>
        <v>516.460128846548</v>
      </c>
      <c r="F257" s="9">
        <f t="shared" si="11"/>
        <v>61975.2154615857</v>
      </c>
    </row>
    <row r="258" spans="1:6" ht="12.75">
      <c r="A258" s="4">
        <f t="shared" si="9"/>
        <v>254</v>
      </c>
      <c r="B258" s="4">
        <f t="shared" si="10"/>
        <v>106</v>
      </c>
      <c r="C258" s="8">
        <f>Input!$D$8</f>
        <v>877.5715700887987</v>
      </c>
      <c r="D258" s="9">
        <f>-PPMT(Input!$D$7/12,$B$4-B259,$B$4,$F$4)</f>
        <v>364.1207032526029</v>
      </c>
      <c r="E258" s="9">
        <f>-IPMT(Input!$D$7/12,$B$4-B259,$B$4,$F$4)</f>
        <v>513.4508668361958</v>
      </c>
      <c r="F258" s="9">
        <f t="shared" si="11"/>
        <v>61614.104020343446</v>
      </c>
    </row>
    <row r="259" spans="1:6" ht="12.75">
      <c r="A259" s="4">
        <f t="shared" si="9"/>
        <v>255</v>
      </c>
      <c r="B259" s="4">
        <f t="shared" si="10"/>
        <v>105</v>
      </c>
      <c r="C259" s="8">
        <f>Input!$D$8</f>
        <v>877.5715700887987</v>
      </c>
      <c r="D259" s="9">
        <f>-PPMT(Input!$D$7/12,$B$4-B260,$B$4,$F$4)</f>
        <v>367.1550424463746</v>
      </c>
      <c r="E259" s="9">
        <f>-IPMT(Input!$D$7/12,$B$4-B260,$B$4,$F$4)</f>
        <v>510.4165276424241</v>
      </c>
      <c r="F259" s="9">
        <f t="shared" si="11"/>
        <v>61249.983317090846</v>
      </c>
    </row>
    <row r="260" spans="1:6" ht="12.75">
      <c r="A260" s="4">
        <f t="shared" si="9"/>
        <v>256</v>
      </c>
      <c r="B260" s="4">
        <f t="shared" si="10"/>
        <v>104</v>
      </c>
      <c r="C260" s="8">
        <f>Input!$D$8</f>
        <v>877.5715700887987</v>
      </c>
      <c r="D260" s="9">
        <f>-PPMT(Input!$D$7/12,$B$4-B261,$B$4,$F$4)</f>
        <v>370.2146678000944</v>
      </c>
      <c r="E260" s="9">
        <f>-IPMT(Input!$D$7/12,$B$4-B261,$B$4,$F$4)</f>
        <v>507.35690228870436</v>
      </c>
      <c r="F260" s="9">
        <f t="shared" si="11"/>
        <v>60882.828274644475</v>
      </c>
    </row>
    <row r="261" spans="1:6" ht="12.75">
      <c r="A261" s="4">
        <f aca="true" t="shared" si="12" ref="A261:A324">$B$4-B261</f>
        <v>257</v>
      </c>
      <c r="B261" s="4">
        <f aca="true" t="shared" si="13" ref="B261:B324">B260-1</f>
        <v>103</v>
      </c>
      <c r="C261" s="8">
        <f>Input!$D$8</f>
        <v>877.5715700887987</v>
      </c>
      <c r="D261" s="9">
        <f>-PPMT(Input!$D$7/12,$B$4-B262,$B$4,$F$4)</f>
        <v>373.2997900317618</v>
      </c>
      <c r="E261" s="9">
        <f>-IPMT(Input!$D$7/12,$B$4-B262,$B$4,$F$4)</f>
        <v>504.271780057037</v>
      </c>
      <c r="F261" s="9">
        <f aca="true" t="shared" si="14" ref="F261:F324">F260-D260</f>
        <v>60512.61360684438</v>
      </c>
    </row>
    <row r="262" spans="1:6" ht="12.75">
      <c r="A262" s="4">
        <f t="shared" si="12"/>
        <v>258</v>
      </c>
      <c r="B262" s="4">
        <f t="shared" si="13"/>
        <v>102</v>
      </c>
      <c r="C262" s="8">
        <f>Input!$D$8</f>
        <v>877.5715700887987</v>
      </c>
      <c r="D262" s="9">
        <f>-PPMT(Input!$D$7/12,$B$4-B263,$B$4,$F$4)</f>
        <v>376.4106216153598</v>
      </c>
      <c r="E262" s="9">
        <f>-IPMT(Input!$D$7/12,$B$4-B263,$B$4,$F$4)</f>
        <v>501.1609484734389</v>
      </c>
      <c r="F262" s="9">
        <f t="shared" si="14"/>
        <v>60139.31381681262</v>
      </c>
    </row>
    <row r="263" spans="1:6" ht="12.75">
      <c r="A263" s="4">
        <f t="shared" si="12"/>
        <v>259</v>
      </c>
      <c r="B263" s="4">
        <f t="shared" si="13"/>
        <v>101</v>
      </c>
      <c r="C263" s="8">
        <f>Input!$D$8</f>
        <v>877.5715700887987</v>
      </c>
      <c r="D263" s="9">
        <f>-PPMT(Input!$D$7/12,$B$4-B264,$B$4,$F$4)</f>
        <v>379.5473767954879</v>
      </c>
      <c r="E263" s="9">
        <f>-IPMT(Input!$D$7/12,$B$4-B264,$B$4,$F$4)</f>
        <v>498.02419329331093</v>
      </c>
      <c r="F263" s="9">
        <f t="shared" si="14"/>
        <v>59762.90319519726</v>
      </c>
    </row>
    <row r="264" spans="1:6" ht="12.75">
      <c r="A264" s="4">
        <f t="shared" si="12"/>
        <v>260</v>
      </c>
      <c r="B264" s="4">
        <f t="shared" si="13"/>
        <v>100</v>
      </c>
      <c r="C264" s="8">
        <f>Input!$D$8</f>
        <v>877.5715700887987</v>
      </c>
      <c r="D264" s="9">
        <f>-PPMT(Input!$D$7/12,$B$4-B265,$B$4,$F$4)</f>
        <v>382.71027160211696</v>
      </c>
      <c r="E264" s="9">
        <f>-IPMT(Input!$D$7/12,$B$4-B265,$B$4,$F$4)</f>
        <v>494.86129848668173</v>
      </c>
      <c r="F264" s="9">
        <f t="shared" si="14"/>
        <v>59383.35581840177</v>
      </c>
    </row>
    <row r="265" spans="1:6" ht="12.75">
      <c r="A265" s="4">
        <f t="shared" si="12"/>
        <v>261</v>
      </c>
      <c r="B265" s="4">
        <f t="shared" si="13"/>
        <v>99</v>
      </c>
      <c r="C265" s="8">
        <f>Input!$D$8</f>
        <v>877.5715700887987</v>
      </c>
      <c r="D265" s="9">
        <f>-PPMT(Input!$D$7/12,$B$4-B266,$B$4,$F$4)</f>
        <v>385.8995238654679</v>
      </c>
      <c r="E265" s="9">
        <f>-IPMT(Input!$D$7/12,$B$4-B266,$B$4,$F$4)</f>
        <v>491.6720462233308</v>
      </c>
      <c r="F265" s="9">
        <f t="shared" si="14"/>
        <v>59000.64554679965</v>
      </c>
    </row>
    <row r="266" spans="1:6" ht="12.75">
      <c r="A266" s="4">
        <f t="shared" si="12"/>
        <v>262</v>
      </c>
      <c r="B266" s="4">
        <f t="shared" si="13"/>
        <v>98</v>
      </c>
      <c r="C266" s="8">
        <f>Input!$D$8</f>
        <v>877.5715700887987</v>
      </c>
      <c r="D266" s="9">
        <f>-PPMT(Input!$D$7/12,$B$4-B267,$B$4,$F$4)</f>
        <v>389.1153532310135</v>
      </c>
      <c r="E266" s="9">
        <f>-IPMT(Input!$D$7/12,$B$4-B267,$B$4,$F$4)</f>
        <v>488.4562168577852</v>
      </c>
      <c r="F266" s="9">
        <f t="shared" si="14"/>
        <v>58614.74602293418</v>
      </c>
    </row>
    <row r="267" spans="1:6" ht="12.75">
      <c r="A267" s="4">
        <f t="shared" si="12"/>
        <v>263</v>
      </c>
      <c r="B267" s="4">
        <f t="shared" si="13"/>
        <v>97</v>
      </c>
      <c r="C267" s="8">
        <f>Input!$D$8</f>
        <v>877.5715700887987</v>
      </c>
      <c r="D267" s="9">
        <f>-PPMT(Input!$D$7/12,$B$4-B268,$B$4,$F$4)</f>
        <v>392.3579811746052</v>
      </c>
      <c r="E267" s="9">
        <f>-IPMT(Input!$D$7/12,$B$4-B268,$B$4,$F$4)</f>
        <v>485.21358891419356</v>
      </c>
      <c r="F267" s="9">
        <f t="shared" si="14"/>
        <v>58225.63066970317</v>
      </c>
    </row>
    <row r="268" spans="1:6" ht="12.75">
      <c r="A268" s="1">
        <f t="shared" si="12"/>
        <v>264</v>
      </c>
      <c r="B268" s="2">
        <f t="shared" si="13"/>
        <v>96</v>
      </c>
      <c r="C268" s="10">
        <f>Input!$D$8</f>
        <v>877.5715700887987</v>
      </c>
      <c r="D268" s="11">
        <f>-PPMT(Input!$D$7/12,$B$4-B269,$B$4,$F$4)</f>
        <v>395.62763101772697</v>
      </c>
      <c r="E268" s="11">
        <f>-IPMT(Input!$D$7/12,$B$4-B269,$B$4,$F$4)</f>
        <v>481.9439390710718</v>
      </c>
      <c r="F268" s="12">
        <f t="shared" si="14"/>
        <v>57833.27268852857</v>
      </c>
    </row>
    <row r="269" spans="1:6" ht="12.75">
      <c r="A269" s="4">
        <f t="shared" si="12"/>
        <v>265</v>
      </c>
      <c r="B269" s="4">
        <f t="shared" si="13"/>
        <v>95</v>
      </c>
      <c r="C269" s="8">
        <f>Input!$D$8</f>
        <v>877.5715700887987</v>
      </c>
      <c r="D269" s="9">
        <f>-PPMT(Input!$D$7/12,$B$4-B270,$B$4,$F$4)</f>
        <v>398.92452794287465</v>
      </c>
      <c r="E269" s="9">
        <f>-IPMT(Input!$D$7/12,$B$4-B270,$B$4,$F$4)</f>
        <v>478.6470421459241</v>
      </c>
      <c r="F269" s="9">
        <f t="shared" si="14"/>
        <v>57437.64505751084</v>
      </c>
    </row>
    <row r="270" spans="1:6" ht="12.75">
      <c r="A270" s="4">
        <f t="shared" si="12"/>
        <v>266</v>
      </c>
      <c r="B270" s="4">
        <f t="shared" si="13"/>
        <v>94</v>
      </c>
      <c r="C270" s="8">
        <f>Input!$D$8</f>
        <v>877.5715700887987</v>
      </c>
      <c r="D270" s="9">
        <f>-PPMT(Input!$D$7/12,$B$4-B271,$B$4,$F$4)</f>
        <v>402.24889900906527</v>
      </c>
      <c r="E270" s="9">
        <f>-IPMT(Input!$D$7/12,$B$4-B271,$B$4,$F$4)</f>
        <v>475.3226710797335</v>
      </c>
      <c r="F270" s="9">
        <f t="shared" si="14"/>
        <v>57038.72052956797</v>
      </c>
    </row>
    <row r="271" spans="1:6" ht="12.75">
      <c r="A271" s="4">
        <f t="shared" si="12"/>
        <v>267</v>
      </c>
      <c r="B271" s="4">
        <f t="shared" si="13"/>
        <v>93</v>
      </c>
      <c r="C271" s="8">
        <f>Input!$D$8</f>
        <v>877.5715700887987</v>
      </c>
      <c r="D271" s="9">
        <f>-PPMT(Input!$D$7/12,$B$4-B272,$B$4,$F$4)</f>
        <v>405.60097316747414</v>
      </c>
      <c r="E271" s="9">
        <f>-IPMT(Input!$D$7/12,$B$4-B272,$B$4,$F$4)</f>
        <v>471.97059692132456</v>
      </c>
      <c r="F271" s="9">
        <f t="shared" si="14"/>
        <v>56636.4716305589</v>
      </c>
    </row>
    <row r="272" spans="1:6" ht="12.75">
      <c r="A272" s="4">
        <f t="shared" si="12"/>
        <v>268</v>
      </c>
      <c r="B272" s="4">
        <f t="shared" si="13"/>
        <v>92</v>
      </c>
      <c r="C272" s="8">
        <f>Input!$D$8</f>
        <v>877.5715700887987</v>
      </c>
      <c r="D272" s="9">
        <f>-PPMT(Input!$D$7/12,$B$4-B273,$B$4,$F$4)</f>
        <v>408.9809812772031</v>
      </c>
      <c r="E272" s="9">
        <f>-IPMT(Input!$D$7/12,$B$4-B273,$B$4,$F$4)</f>
        <v>468.59058881159564</v>
      </c>
      <c r="F272" s="9">
        <f t="shared" si="14"/>
        <v>56230.87065739143</v>
      </c>
    </row>
    <row r="273" spans="1:6" ht="12.75">
      <c r="A273" s="4">
        <f t="shared" si="12"/>
        <v>269</v>
      </c>
      <c r="B273" s="4">
        <f t="shared" si="13"/>
        <v>91</v>
      </c>
      <c r="C273" s="8">
        <f>Input!$D$8</f>
        <v>877.5715700887987</v>
      </c>
      <c r="D273" s="9">
        <f>-PPMT(Input!$D$7/12,$B$4-B274,$B$4,$F$4)</f>
        <v>412.3891561211798</v>
      </c>
      <c r="E273" s="9">
        <f>-IPMT(Input!$D$7/12,$B$4-B274,$B$4,$F$4)</f>
        <v>465.18241396761897</v>
      </c>
      <c r="F273" s="9">
        <f t="shared" si="14"/>
        <v>55821.88967611423</v>
      </c>
    </row>
    <row r="274" spans="1:6" ht="12.75">
      <c r="A274" s="4">
        <f t="shared" si="12"/>
        <v>270</v>
      </c>
      <c r="B274" s="4">
        <f t="shared" si="13"/>
        <v>90</v>
      </c>
      <c r="C274" s="8">
        <f>Input!$D$8</f>
        <v>877.5715700887987</v>
      </c>
      <c r="D274" s="9">
        <f>-PPMT(Input!$D$7/12,$B$4-B275,$B$4,$F$4)</f>
        <v>415.8257324221897</v>
      </c>
      <c r="E274" s="9">
        <f>-IPMT(Input!$D$7/12,$B$4-B275,$B$4,$F$4)</f>
        <v>461.7458376666091</v>
      </c>
      <c r="F274" s="9">
        <f t="shared" si="14"/>
        <v>55409.50051999305</v>
      </c>
    </row>
    <row r="275" spans="1:6" ht="12.75">
      <c r="A275" s="4">
        <f t="shared" si="12"/>
        <v>271</v>
      </c>
      <c r="B275" s="4">
        <f t="shared" si="13"/>
        <v>89</v>
      </c>
      <c r="C275" s="8">
        <f>Input!$D$8</f>
        <v>877.5715700887987</v>
      </c>
      <c r="D275" s="9">
        <f>-PPMT(Input!$D$7/12,$B$4-B276,$B$4,$F$4)</f>
        <v>419.29094685904124</v>
      </c>
      <c r="E275" s="9">
        <f>-IPMT(Input!$D$7/12,$B$4-B276,$B$4,$F$4)</f>
        <v>458.2806232297575</v>
      </c>
      <c r="F275" s="9">
        <f t="shared" si="14"/>
        <v>54993.67478757086</v>
      </c>
    </row>
    <row r="276" spans="1:6" ht="12.75">
      <c r="A276" s="4">
        <f t="shared" si="12"/>
        <v>272</v>
      </c>
      <c r="B276" s="4">
        <f t="shared" si="13"/>
        <v>88</v>
      </c>
      <c r="C276" s="8">
        <f>Input!$D$8</f>
        <v>877.5715700887987</v>
      </c>
      <c r="D276" s="9">
        <f>-PPMT(Input!$D$7/12,$B$4-B277,$B$4,$F$4)</f>
        <v>422.7850380828666</v>
      </c>
      <c r="E276" s="9">
        <f>-IPMT(Input!$D$7/12,$B$4-B277,$B$4,$F$4)</f>
        <v>454.78653200593214</v>
      </c>
      <c r="F276" s="9">
        <f t="shared" si="14"/>
        <v>54574.38384071182</v>
      </c>
    </row>
    <row r="277" spans="1:6" ht="12.75">
      <c r="A277" s="4">
        <f t="shared" si="12"/>
        <v>273</v>
      </c>
      <c r="B277" s="4">
        <f t="shared" si="13"/>
        <v>87</v>
      </c>
      <c r="C277" s="8">
        <f>Input!$D$8</f>
        <v>877.5715700887987</v>
      </c>
      <c r="D277" s="9">
        <f>-PPMT(Input!$D$7/12,$B$4-B278,$B$4,$F$4)</f>
        <v>426.3082467335571</v>
      </c>
      <c r="E277" s="9">
        <f>-IPMT(Input!$D$7/12,$B$4-B278,$B$4,$F$4)</f>
        <v>451.26332335524165</v>
      </c>
      <c r="F277" s="9">
        <f t="shared" si="14"/>
        <v>54151.59880262895</v>
      </c>
    </row>
    <row r="278" spans="1:6" ht="12.75">
      <c r="A278" s="4">
        <f t="shared" si="12"/>
        <v>274</v>
      </c>
      <c r="B278" s="4">
        <f t="shared" si="13"/>
        <v>86</v>
      </c>
      <c r="C278" s="8">
        <f>Input!$D$8</f>
        <v>877.5715700887987</v>
      </c>
      <c r="D278" s="9">
        <f>-PPMT(Input!$D$7/12,$B$4-B279,$B$4,$F$4)</f>
        <v>429.8608154563367</v>
      </c>
      <c r="E278" s="9">
        <f>-IPMT(Input!$D$7/12,$B$4-B279,$B$4,$F$4)</f>
        <v>447.71075463246194</v>
      </c>
      <c r="F278" s="9">
        <f t="shared" si="14"/>
        <v>53725.29055589539</v>
      </c>
    </row>
    <row r="279" spans="1:6" ht="12.75">
      <c r="A279" s="4">
        <f t="shared" si="12"/>
        <v>275</v>
      </c>
      <c r="B279" s="4">
        <f t="shared" si="13"/>
        <v>85</v>
      </c>
      <c r="C279" s="8">
        <f>Input!$D$8</f>
        <v>877.5715700887987</v>
      </c>
      <c r="D279" s="9">
        <f>-PPMT(Input!$D$7/12,$B$4-B280,$B$4,$F$4)</f>
        <v>433.4429889184729</v>
      </c>
      <c r="E279" s="9">
        <f>-IPMT(Input!$D$7/12,$B$4-B280,$B$4,$F$4)</f>
        <v>444.12858117032584</v>
      </c>
      <c r="F279" s="9">
        <f t="shared" si="14"/>
        <v>53295.42974043906</v>
      </c>
    </row>
    <row r="280" spans="1:6" ht="12.75">
      <c r="A280" s="1">
        <f t="shared" si="12"/>
        <v>276</v>
      </c>
      <c r="B280" s="2">
        <f t="shared" si="13"/>
        <v>84</v>
      </c>
      <c r="C280" s="10">
        <f>Input!$D$8</f>
        <v>877.5715700887987</v>
      </c>
      <c r="D280" s="11">
        <f>-PPMT(Input!$D$7/12,$B$4-B281,$B$4,$F$4)</f>
        <v>437.05501382612687</v>
      </c>
      <c r="E280" s="11">
        <f>-IPMT(Input!$D$7/12,$B$4-B281,$B$4,$F$4)</f>
        <v>440.5165562626719</v>
      </c>
      <c r="F280" s="12">
        <f t="shared" si="14"/>
        <v>52861.986751520584</v>
      </c>
    </row>
    <row r="281" spans="1:6" ht="12.75">
      <c r="A281" s="4">
        <f t="shared" si="12"/>
        <v>277</v>
      </c>
      <c r="B281" s="4">
        <f t="shared" si="13"/>
        <v>83</v>
      </c>
      <c r="C281" s="8">
        <f>Input!$D$8</f>
        <v>877.5715700887987</v>
      </c>
      <c r="D281" s="9">
        <f>-PPMT(Input!$D$7/12,$B$4-B282,$B$4,$F$4)</f>
        <v>440.6971389413446</v>
      </c>
      <c r="E281" s="9">
        <f>-IPMT(Input!$D$7/12,$B$4-B282,$B$4,$F$4)</f>
        <v>436.87443114745423</v>
      </c>
      <c r="F281" s="9">
        <f t="shared" si="14"/>
        <v>52424.93173769446</v>
      </c>
    </row>
    <row r="282" spans="1:6" ht="12.75">
      <c r="A282" s="4">
        <f t="shared" si="12"/>
        <v>278</v>
      </c>
      <c r="B282" s="4">
        <f t="shared" si="13"/>
        <v>82</v>
      </c>
      <c r="C282" s="8">
        <f>Input!$D$8</f>
        <v>877.5715700887987</v>
      </c>
      <c r="D282" s="9">
        <f>-PPMT(Input!$D$7/12,$B$4-B283,$B$4,$F$4)</f>
        <v>444.3696150991891</v>
      </c>
      <c r="E282" s="9">
        <f>-IPMT(Input!$D$7/12,$B$4-B283,$B$4,$F$4)</f>
        <v>433.20195498960965</v>
      </c>
      <c r="F282" s="9">
        <f t="shared" si="14"/>
        <v>51984.234598753115</v>
      </c>
    </row>
    <row r="283" spans="1:6" ht="12.75">
      <c r="A283" s="4">
        <f t="shared" si="12"/>
        <v>279</v>
      </c>
      <c r="B283" s="4">
        <f t="shared" si="13"/>
        <v>81</v>
      </c>
      <c r="C283" s="8">
        <f>Input!$D$8</f>
        <v>877.5715700887987</v>
      </c>
      <c r="D283" s="9">
        <f>-PPMT(Input!$D$7/12,$B$4-B284,$B$4,$F$4)</f>
        <v>448.07269522501565</v>
      </c>
      <c r="E283" s="9">
        <f>-IPMT(Input!$D$7/12,$B$4-B284,$B$4,$F$4)</f>
        <v>429.4988748637831</v>
      </c>
      <c r="F283" s="9">
        <f t="shared" si="14"/>
        <v>51539.864983653926</v>
      </c>
    </row>
    <row r="284" spans="1:6" ht="12.75">
      <c r="A284" s="4">
        <f t="shared" si="12"/>
        <v>280</v>
      </c>
      <c r="B284" s="4">
        <f t="shared" si="13"/>
        <v>80</v>
      </c>
      <c r="C284" s="8">
        <f>Input!$D$8</f>
        <v>877.5715700887987</v>
      </c>
      <c r="D284" s="9">
        <f>-PPMT(Input!$D$7/12,$B$4-B285,$B$4,$F$4)</f>
        <v>451.80663435189075</v>
      </c>
      <c r="E284" s="9">
        <f>-IPMT(Input!$D$7/12,$B$4-B285,$B$4,$F$4)</f>
        <v>425.764935736908</v>
      </c>
      <c r="F284" s="9">
        <f t="shared" si="14"/>
        <v>51091.79228842891</v>
      </c>
    </row>
    <row r="285" spans="1:6" ht="12.75">
      <c r="A285" s="4">
        <f t="shared" si="12"/>
        <v>281</v>
      </c>
      <c r="B285" s="4">
        <f t="shared" si="13"/>
        <v>79</v>
      </c>
      <c r="C285" s="8">
        <f>Input!$D$8</f>
        <v>877.5715700887987</v>
      </c>
      <c r="D285" s="9">
        <f>-PPMT(Input!$D$7/12,$B$4-B286,$B$4,$F$4)</f>
        <v>455.57168963815656</v>
      </c>
      <c r="E285" s="9">
        <f>-IPMT(Input!$D$7/12,$B$4-B286,$B$4,$F$4)</f>
        <v>421.99988045064214</v>
      </c>
      <c r="F285" s="9">
        <f t="shared" si="14"/>
        <v>50639.98565407702</v>
      </c>
    </row>
    <row r="286" spans="1:6" ht="12.75">
      <c r="A286" s="4">
        <f t="shared" si="12"/>
        <v>282</v>
      </c>
      <c r="B286" s="4">
        <f t="shared" si="13"/>
        <v>78</v>
      </c>
      <c r="C286" s="8">
        <f>Input!$D$8</f>
        <v>877.5715700887987</v>
      </c>
      <c r="D286" s="9">
        <f>-PPMT(Input!$D$7/12,$B$4-B287,$B$4,$F$4)</f>
        <v>459.36812038514125</v>
      </c>
      <c r="E286" s="9">
        <f>-IPMT(Input!$D$7/12,$B$4-B287,$B$4,$F$4)</f>
        <v>418.2034497036576</v>
      </c>
      <c r="F286" s="9">
        <f t="shared" si="14"/>
        <v>50184.41396443886</v>
      </c>
    </row>
    <row r="287" spans="1:6" ht="12.75">
      <c r="A287" s="4">
        <f t="shared" si="12"/>
        <v>283</v>
      </c>
      <c r="B287" s="4">
        <f t="shared" si="13"/>
        <v>77</v>
      </c>
      <c r="C287" s="8">
        <f>Input!$D$8</f>
        <v>877.5715700887987</v>
      </c>
      <c r="D287" s="9">
        <f>-PPMT(Input!$D$7/12,$B$4-B288,$B$4,$F$4)</f>
        <v>463.19618805501733</v>
      </c>
      <c r="E287" s="9">
        <f>-IPMT(Input!$D$7/12,$B$4-B288,$B$4,$F$4)</f>
        <v>414.3753820337814</v>
      </c>
      <c r="F287" s="9">
        <f t="shared" si="14"/>
        <v>49725.04584405372</v>
      </c>
    </row>
    <row r="288" spans="1:6" ht="12.75">
      <c r="A288" s="4">
        <f t="shared" si="12"/>
        <v>284</v>
      </c>
      <c r="B288" s="4">
        <f t="shared" si="13"/>
        <v>76</v>
      </c>
      <c r="C288" s="8">
        <f>Input!$D$8</f>
        <v>877.5715700887987</v>
      </c>
      <c r="D288" s="9">
        <f>-PPMT(Input!$D$7/12,$B$4-B289,$B$4,$F$4)</f>
        <v>467.0561562888092</v>
      </c>
      <c r="E288" s="9">
        <f>-IPMT(Input!$D$7/12,$B$4-B289,$B$4,$F$4)</f>
        <v>410.5154137999896</v>
      </c>
      <c r="F288" s="9">
        <f t="shared" si="14"/>
        <v>49261.8496559987</v>
      </c>
    </row>
    <row r="289" spans="1:6" ht="12.75">
      <c r="A289" s="4">
        <f t="shared" si="12"/>
        <v>285</v>
      </c>
      <c r="B289" s="4">
        <f t="shared" si="13"/>
        <v>75</v>
      </c>
      <c r="C289" s="8">
        <f>Input!$D$8</f>
        <v>877.5715700887987</v>
      </c>
      <c r="D289" s="9">
        <f>-PPMT(Input!$D$7/12,$B$4-B290,$B$4,$F$4)</f>
        <v>470.94829092454927</v>
      </c>
      <c r="E289" s="9">
        <f>-IPMT(Input!$D$7/12,$B$4-B290,$B$4,$F$4)</f>
        <v>406.62327916424954</v>
      </c>
      <c r="F289" s="9">
        <f t="shared" si="14"/>
        <v>48794.79349970989</v>
      </c>
    </row>
    <row r="290" spans="1:6" ht="12.75">
      <c r="A290" s="4">
        <f t="shared" si="12"/>
        <v>286</v>
      </c>
      <c r="B290" s="4">
        <f t="shared" si="13"/>
        <v>74</v>
      </c>
      <c r="C290" s="8">
        <f>Input!$D$8</f>
        <v>877.5715700887987</v>
      </c>
      <c r="D290" s="9">
        <f>-PPMT(Input!$D$7/12,$B$4-B291,$B$4,$F$4)</f>
        <v>474.8728600155872</v>
      </c>
      <c r="E290" s="9">
        <f>-IPMT(Input!$D$7/12,$B$4-B291,$B$4,$F$4)</f>
        <v>402.69871007321154</v>
      </c>
      <c r="F290" s="9">
        <f t="shared" si="14"/>
        <v>48323.845208785344</v>
      </c>
    </row>
    <row r="291" spans="1:6" ht="12.75">
      <c r="A291" s="4">
        <f t="shared" si="12"/>
        <v>287</v>
      </c>
      <c r="B291" s="4">
        <f t="shared" si="13"/>
        <v>73</v>
      </c>
      <c r="C291" s="8">
        <f>Input!$D$8</f>
        <v>877.5715700887987</v>
      </c>
      <c r="D291" s="9">
        <f>-PPMT(Input!$D$7/12,$B$4-B292,$B$4,$F$4)</f>
        <v>478.8301338490504</v>
      </c>
      <c r="E291" s="9">
        <f>-IPMT(Input!$D$7/12,$B$4-B292,$B$4,$F$4)</f>
        <v>398.74143623974834</v>
      </c>
      <c r="F291" s="9">
        <f t="shared" si="14"/>
        <v>47848.972348769756</v>
      </c>
    </row>
    <row r="292" spans="1:6" ht="12.75">
      <c r="A292" s="1">
        <f t="shared" si="12"/>
        <v>288</v>
      </c>
      <c r="B292" s="2">
        <f t="shared" si="13"/>
        <v>72</v>
      </c>
      <c r="C292" s="10">
        <f>Input!$D$8</f>
        <v>877.5715700887987</v>
      </c>
      <c r="D292" s="11">
        <f>-PPMT(Input!$D$7/12,$B$4-B293,$B$4,$F$4)</f>
        <v>482.82038496445915</v>
      </c>
      <c r="E292" s="11">
        <f>-IPMT(Input!$D$7/12,$B$4-B293,$B$4,$F$4)</f>
        <v>394.7511851243396</v>
      </c>
      <c r="F292" s="12">
        <f t="shared" si="14"/>
        <v>47370.14221492071</v>
      </c>
    </row>
    <row r="293" spans="1:6" ht="12.75">
      <c r="A293" s="4">
        <f t="shared" si="12"/>
        <v>289</v>
      </c>
      <c r="B293" s="4">
        <f t="shared" si="13"/>
        <v>71</v>
      </c>
      <c r="C293" s="8">
        <f>Input!$D$8</f>
        <v>877.5715700887987</v>
      </c>
      <c r="D293" s="9">
        <f>-PPMT(Input!$D$7/12,$B$4-B294,$B$4,$F$4)</f>
        <v>486.8438881724963</v>
      </c>
      <c r="E293" s="9">
        <f>-IPMT(Input!$D$7/12,$B$4-B294,$B$4,$F$4)</f>
        <v>390.72768191630246</v>
      </c>
      <c r="F293" s="9">
        <f t="shared" si="14"/>
        <v>46887.32182995625</v>
      </c>
    </row>
    <row r="294" spans="1:6" ht="12.75">
      <c r="A294" s="4">
        <f t="shared" si="12"/>
        <v>290</v>
      </c>
      <c r="B294" s="4">
        <f t="shared" si="13"/>
        <v>70</v>
      </c>
      <c r="C294" s="8">
        <f>Input!$D$8</f>
        <v>877.5715700887987</v>
      </c>
      <c r="D294" s="9">
        <f>-PPMT(Input!$D$7/12,$B$4-B295,$B$4,$F$4)</f>
        <v>490.9009205739338</v>
      </c>
      <c r="E294" s="9">
        <f>-IPMT(Input!$D$7/12,$B$4-B295,$B$4,$F$4)</f>
        <v>386.670649514865</v>
      </c>
      <c r="F294" s="9">
        <f t="shared" si="14"/>
        <v>46400.477941783756</v>
      </c>
    </row>
    <row r="295" spans="1:6" ht="12.75">
      <c r="A295" s="4">
        <f t="shared" si="12"/>
        <v>291</v>
      </c>
      <c r="B295" s="4">
        <f t="shared" si="13"/>
        <v>69</v>
      </c>
      <c r="C295" s="8">
        <f>Input!$D$8</f>
        <v>877.5715700887987</v>
      </c>
      <c r="D295" s="9">
        <f>-PPMT(Input!$D$7/12,$B$4-B296,$B$4,$F$4)</f>
        <v>494.99176157871653</v>
      </c>
      <c r="E295" s="9">
        <f>-IPMT(Input!$D$7/12,$B$4-B296,$B$4,$F$4)</f>
        <v>382.5798085100822</v>
      </c>
      <c r="F295" s="9">
        <f t="shared" si="14"/>
        <v>45909.57702120982</v>
      </c>
    </row>
    <row r="296" spans="1:6" ht="12.75">
      <c r="A296" s="4">
        <f t="shared" si="12"/>
        <v>292</v>
      </c>
      <c r="B296" s="4">
        <f t="shared" si="13"/>
        <v>68</v>
      </c>
      <c r="C296" s="8">
        <f>Input!$D$8</f>
        <v>877.5715700887987</v>
      </c>
      <c r="D296" s="9">
        <f>-PPMT(Input!$D$7/12,$B$4-B297,$B$4,$F$4)</f>
        <v>499.1166929252059</v>
      </c>
      <c r="E296" s="9">
        <f>-IPMT(Input!$D$7/12,$B$4-B297,$B$4,$F$4)</f>
        <v>378.4548771635928</v>
      </c>
      <c r="F296" s="9">
        <f t="shared" si="14"/>
        <v>45414.5852596311</v>
      </c>
    </row>
    <row r="297" spans="1:6" ht="12.75">
      <c r="A297" s="4">
        <f t="shared" si="12"/>
        <v>293</v>
      </c>
      <c r="B297" s="4">
        <f t="shared" si="13"/>
        <v>67</v>
      </c>
      <c r="C297" s="8">
        <f>Input!$D$8</f>
        <v>877.5715700887987</v>
      </c>
      <c r="D297" s="9">
        <f>-PPMT(Input!$D$7/12,$B$4-B298,$B$4,$F$4)</f>
        <v>503.2759986995826</v>
      </c>
      <c r="E297" s="9">
        <f>-IPMT(Input!$D$7/12,$B$4-B298,$B$4,$F$4)</f>
        <v>374.29557138921615</v>
      </c>
      <c r="F297" s="9">
        <f t="shared" si="14"/>
        <v>44915.468566705895</v>
      </c>
    </row>
    <row r="298" spans="1:6" ht="12.75">
      <c r="A298" s="4">
        <f t="shared" si="12"/>
        <v>294</v>
      </c>
      <c r="B298" s="4">
        <f t="shared" si="13"/>
        <v>66</v>
      </c>
      <c r="C298" s="8">
        <f>Input!$D$8</f>
        <v>877.5715700887987</v>
      </c>
      <c r="D298" s="9">
        <f>-PPMT(Input!$D$7/12,$B$4-B299,$B$4,$F$4)</f>
        <v>507.46996535541246</v>
      </c>
      <c r="E298" s="9">
        <f>-IPMT(Input!$D$7/12,$B$4-B299,$B$4,$F$4)</f>
        <v>370.1016047333863</v>
      </c>
      <c r="F298" s="9">
        <f t="shared" si="14"/>
        <v>44412.192568006314</v>
      </c>
    </row>
    <row r="299" spans="1:6" ht="12.75">
      <c r="A299" s="4">
        <f t="shared" si="12"/>
        <v>295</v>
      </c>
      <c r="B299" s="4">
        <f t="shared" si="13"/>
        <v>65</v>
      </c>
      <c r="C299" s="8">
        <f>Input!$D$8</f>
        <v>877.5715700887987</v>
      </c>
      <c r="D299" s="9">
        <f>-PPMT(Input!$D$7/12,$B$4-B300,$B$4,$F$4)</f>
        <v>511.6988817333742</v>
      </c>
      <c r="E299" s="9">
        <f>-IPMT(Input!$D$7/12,$B$4-B300,$B$4,$F$4)</f>
        <v>365.87268835542454</v>
      </c>
      <c r="F299" s="9">
        <f t="shared" si="14"/>
        <v>43904.7226026509</v>
      </c>
    </row>
    <row r="300" spans="1:6" ht="12.75">
      <c r="A300" s="4">
        <f t="shared" si="12"/>
        <v>296</v>
      </c>
      <c r="B300" s="4">
        <f t="shared" si="13"/>
        <v>64</v>
      </c>
      <c r="C300" s="8">
        <f>Input!$D$8</f>
        <v>877.5715700887987</v>
      </c>
      <c r="D300" s="9">
        <f>-PPMT(Input!$D$7/12,$B$4-B301,$B$4,$F$4)</f>
        <v>515.9630390811523</v>
      </c>
      <c r="E300" s="9">
        <f>-IPMT(Input!$D$7/12,$B$4-B301,$B$4,$F$4)</f>
        <v>361.60853100764643</v>
      </c>
      <c r="F300" s="9">
        <f t="shared" si="14"/>
        <v>43393.023720917525</v>
      </c>
    </row>
    <row r="301" spans="1:6" ht="12.75">
      <c r="A301" s="4">
        <f t="shared" si="12"/>
        <v>297</v>
      </c>
      <c r="B301" s="4">
        <f t="shared" si="13"/>
        <v>63</v>
      </c>
      <c r="C301" s="8">
        <f>Input!$D$8</f>
        <v>877.5715700887987</v>
      </c>
      <c r="D301" s="9">
        <f>-PPMT(Input!$D$7/12,$B$4-B302,$B$4,$F$4)</f>
        <v>520.2627310734953</v>
      </c>
      <c r="E301" s="9">
        <f>-IPMT(Input!$D$7/12,$B$4-B302,$B$4,$F$4)</f>
        <v>357.30883901530353</v>
      </c>
      <c r="F301" s="9">
        <f t="shared" si="14"/>
        <v>42877.060681836374</v>
      </c>
    </row>
    <row r="302" spans="1:6" ht="12.75">
      <c r="A302" s="4">
        <f t="shared" si="12"/>
        <v>298</v>
      </c>
      <c r="B302" s="4">
        <f t="shared" si="13"/>
        <v>62</v>
      </c>
      <c r="C302" s="8">
        <f>Input!$D$8</f>
        <v>877.5715700887987</v>
      </c>
      <c r="D302" s="9">
        <f>-PPMT(Input!$D$7/12,$B$4-B303,$B$4,$F$4)</f>
        <v>524.5982538324411</v>
      </c>
      <c r="E302" s="9">
        <f>-IPMT(Input!$D$7/12,$B$4-B303,$B$4,$F$4)</f>
        <v>352.97331625635775</v>
      </c>
      <c r="F302" s="9">
        <f t="shared" si="14"/>
        <v>42356.79795076288</v>
      </c>
    </row>
    <row r="303" spans="1:6" ht="12.75">
      <c r="A303" s="4">
        <f t="shared" si="12"/>
        <v>299</v>
      </c>
      <c r="B303" s="4">
        <f t="shared" si="13"/>
        <v>61</v>
      </c>
      <c r="C303" s="8">
        <f>Input!$D$8</f>
        <v>877.5715700887987</v>
      </c>
      <c r="D303" s="9">
        <f>-PPMT(Input!$D$7/12,$B$4-B304,$B$4,$F$4)</f>
        <v>528.9699059477114</v>
      </c>
      <c r="E303" s="9">
        <f>-IPMT(Input!$D$7/12,$B$4-B304,$B$4,$F$4)</f>
        <v>348.6016641410873</v>
      </c>
      <c r="F303" s="9">
        <f t="shared" si="14"/>
        <v>41832.19969693044</v>
      </c>
    </row>
    <row r="304" spans="1:6" ht="12.75">
      <c r="A304" s="1">
        <f t="shared" si="12"/>
        <v>300</v>
      </c>
      <c r="B304" s="2">
        <f t="shared" si="13"/>
        <v>60</v>
      </c>
      <c r="C304" s="10">
        <f>Input!$D$8</f>
        <v>877.5715700887987</v>
      </c>
      <c r="D304" s="11">
        <f>-PPMT(Input!$D$7/12,$B$4-B305,$B$4,$F$4)</f>
        <v>533.3779884972757</v>
      </c>
      <c r="E304" s="11">
        <f>-IPMT(Input!$D$7/12,$B$4-B305,$B$4,$F$4)</f>
        <v>344.19358159152307</v>
      </c>
      <c r="F304" s="12">
        <f t="shared" si="14"/>
        <v>41303.229790982725</v>
      </c>
    </row>
    <row r="305" spans="1:6" ht="12.75">
      <c r="A305" s="4">
        <f t="shared" si="12"/>
        <v>301</v>
      </c>
      <c r="B305" s="4">
        <f t="shared" si="13"/>
        <v>59</v>
      </c>
      <c r="C305" s="8">
        <f>Input!$D$8</f>
        <v>877.5715700887987</v>
      </c>
      <c r="D305" s="9">
        <f>-PPMT(Input!$D$7/12,$B$4-B306,$B$4,$F$4)</f>
        <v>537.8228050680863</v>
      </c>
      <c r="E305" s="9">
        <f>-IPMT(Input!$D$7/12,$B$4-B306,$B$4,$F$4)</f>
        <v>339.7487650207124</v>
      </c>
      <c r="F305" s="9">
        <f t="shared" si="14"/>
        <v>40769.85180248545</v>
      </c>
    </row>
    <row r="306" spans="1:6" ht="12.75">
      <c r="A306" s="4">
        <f t="shared" si="12"/>
        <v>302</v>
      </c>
      <c r="B306" s="4">
        <f t="shared" si="13"/>
        <v>58</v>
      </c>
      <c r="C306" s="8">
        <f>Input!$D$8</f>
        <v>877.5715700887987</v>
      </c>
      <c r="D306" s="9">
        <f>-PPMT(Input!$D$7/12,$B$4-B307,$B$4,$F$4)</f>
        <v>542.304661776987</v>
      </c>
      <c r="E306" s="9">
        <f>-IPMT(Input!$D$7/12,$B$4-B307,$B$4,$F$4)</f>
        <v>335.26690831181173</v>
      </c>
      <c r="F306" s="9">
        <f t="shared" si="14"/>
        <v>40232.028997417365</v>
      </c>
    </row>
    <row r="307" spans="1:6" ht="12.75">
      <c r="A307" s="4">
        <f t="shared" si="12"/>
        <v>303</v>
      </c>
      <c r="B307" s="4">
        <f t="shared" si="13"/>
        <v>57</v>
      </c>
      <c r="C307" s="8">
        <f>Input!$D$8</f>
        <v>877.5715700887987</v>
      </c>
      <c r="D307" s="9">
        <f>-PPMT(Input!$D$7/12,$B$4-B308,$B$4,$F$4)</f>
        <v>546.8238672917953</v>
      </c>
      <c r="E307" s="9">
        <f>-IPMT(Input!$D$7/12,$B$4-B308,$B$4,$F$4)</f>
        <v>330.7477027970035</v>
      </c>
      <c r="F307" s="9">
        <f t="shared" si="14"/>
        <v>39689.72433564038</v>
      </c>
    </row>
    <row r="308" spans="1:6" ht="12.75">
      <c r="A308" s="4">
        <f t="shared" si="12"/>
        <v>304</v>
      </c>
      <c r="B308" s="4">
        <f t="shared" si="13"/>
        <v>56</v>
      </c>
      <c r="C308" s="8">
        <f>Input!$D$8</f>
        <v>877.5715700887987</v>
      </c>
      <c r="D308" s="9">
        <f>-PPMT(Input!$D$7/12,$B$4-B309,$B$4,$F$4)</f>
        <v>551.3807328525602</v>
      </c>
      <c r="E308" s="9">
        <f>-IPMT(Input!$D$7/12,$B$4-B309,$B$4,$F$4)</f>
        <v>326.19083723623856</v>
      </c>
      <c r="F308" s="9">
        <f t="shared" si="14"/>
        <v>39142.900468348584</v>
      </c>
    </row>
    <row r="309" spans="1:6" ht="12.75">
      <c r="A309" s="4">
        <f t="shared" si="12"/>
        <v>305</v>
      </c>
      <c r="B309" s="4">
        <f t="shared" si="13"/>
        <v>55</v>
      </c>
      <c r="C309" s="8">
        <f>Input!$D$8</f>
        <v>877.5715700887987</v>
      </c>
      <c r="D309" s="9">
        <f>-PPMT(Input!$D$7/12,$B$4-B310,$B$4,$F$4)</f>
        <v>555.9755722929982</v>
      </c>
      <c r="E309" s="9">
        <f>-IPMT(Input!$D$7/12,$B$4-B310,$B$4,$F$4)</f>
        <v>321.5959977958005</v>
      </c>
      <c r="F309" s="9">
        <f t="shared" si="14"/>
        <v>38591.519735496026</v>
      </c>
    </row>
    <row r="310" spans="1:6" ht="12.75">
      <c r="A310" s="4">
        <f t="shared" si="12"/>
        <v>306</v>
      </c>
      <c r="B310" s="4">
        <f t="shared" si="13"/>
        <v>54</v>
      </c>
      <c r="C310" s="8">
        <f>Input!$D$8</f>
        <v>877.5715700887987</v>
      </c>
      <c r="D310" s="9">
        <f>-PPMT(Input!$D$7/12,$B$4-B311,$B$4,$F$4)</f>
        <v>560.6087020621065</v>
      </c>
      <c r="E310" s="9">
        <f>-IPMT(Input!$D$7/12,$B$4-B311,$B$4,$F$4)</f>
        <v>316.9628680266922</v>
      </c>
      <c r="F310" s="9">
        <f t="shared" si="14"/>
        <v>38035.54416320303</v>
      </c>
    </row>
    <row r="311" spans="1:6" ht="12.75">
      <c r="A311" s="4">
        <f t="shared" si="12"/>
        <v>307</v>
      </c>
      <c r="B311" s="4">
        <f t="shared" si="13"/>
        <v>53</v>
      </c>
      <c r="C311" s="8">
        <f>Input!$D$8</f>
        <v>877.5715700887987</v>
      </c>
      <c r="D311" s="9">
        <f>-PPMT(Input!$D$7/12,$B$4-B312,$B$4,$F$4)</f>
        <v>565.2804412459574</v>
      </c>
      <c r="E311" s="9">
        <f>-IPMT(Input!$D$7/12,$B$4-B312,$B$4,$F$4)</f>
        <v>312.2911288428414</v>
      </c>
      <c r="F311" s="9">
        <f t="shared" si="14"/>
        <v>37474.93546114092</v>
      </c>
    </row>
    <row r="312" spans="1:6" ht="12.75">
      <c r="A312" s="4">
        <f t="shared" si="12"/>
        <v>308</v>
      </c>
      <c r="B312" s="4">
        <f t="shared" si="13"/>
        <v>52</v>
      </c>
      <c r="C312" s="8">
        <f>Input!$D$8</f>
        <v>877.5715700887987</v>
      </c>
      <c r="D312" s="9">
        <f>-PPMT(Input!$D$7/12,$B$4-B313,$B$4,$F$4)</f>
        <v>569.9911115896737</v>
      </c>
      <c r="E312" s="9">
        <f>-IPMT(Input!$D$7/12,$B$4-B313,$B$4,$F$4)</f>
        <v>307.58045849912503</v>
      </c>
      <c r="F312" s="9">
        <f t="shared" si="14"/>
        <v>36909.65501989496</v>
      </c>
    </row>
    <row r="313" spans="1:6" ht="12.75">
      <c r="A313" s="4">
        <f t="shared" si="12"/>
        <v>309</v>
      </c>
      <c r="B313" s="4">
        <f t="shared" si="13"/>
        <v>51</v>
      </c>
      <c r="C313" s="8">
        <f>Input!$D$8</f>
        <v>877.5715700887987</v>
      </c>
      <c r="D313" s="9">
        <f>-PPMT(Input!$D$7/12,$B$4-B314,$B$4,$F$4)</f>
        <v>574.7410375195876</v>
      </c>
      <c r="E313" s="9">
        <f>-IPMT(Input!$D$7/12,$B$4-B314,$B$4,$F$4)</f>
        <v>302.83053256921113</v>
      </c>
      <c r="F313" s="9">
        <f t="shared" si="14"/>
        <v>36339.66390830529</v>
      </c>
    </row>
    <row r="314" spans="1:6" ht="12.75">
      <c r="A314" s="4">
        <f t="shared" si="12"/>
        <v>310</v>
      </c>
      <c r="B314" s="4">
        <f t="shared" si="13"/>
        <v>50</v>
      </c>
      <c r="C314" s="8">
        <f>Input!$D$8</f>
        <v>877.5715700887987</v>
      </c>
      <c r="D314" s="9">
        <f>-PPMT(Input!$D$7/12,$B$4-B315,$B$4,$F$4)</f>
        <v>579.5305461655842</v>
      </c>
      <c r="E314" s="9">
        <f>-IPMT(Input!$D$7/12,$B$4-B315,$B$4,$F$4)</f>
        <v>298.0410239232145</v>
      </c>
      <c r="F314" s="9">
        <f t="shared" si="14"/>
        <v>35764.9228707857</v>
      </c>
    </row>
    <row r="315" spans="1:6" ht="12.75">
      <c r="A315" s="4">
        <f t="shared" si="12"/>
        <v>311</v>
      </c>
      <c r="B315" s="4">
        <f t="shared" si="13"/>
        <v>49</v>
      </c>
      <c r="C315" s="8">
        <f>Input!$D$8</f>
        <v>877.5715700887987</v>
      </c>
      <c r="D315" s="9">
        <f>-PPMT(Input!$D$7/12,$B$4-B316,$B$4,$F$4)</f>
        <v>584.3599673836308</v>
      </c>
      <c r="E315" s="9">
        <f>-IPMT(Input!$D$7/12,$B$4-B316,$B$4,$F$4)</f>
        <v>293.21160270516793</v>
      </c>
      <c r="F315" s="9">
        <f t="shared" si="14"/>
        <v>35185.392324620116</v>
      </c>
    </row>
    <row r="316" spans="1:6" ht="12.75">
      <c r="A316" s="1">
        <f t="shared" si="12"/>
        <v>312</v>
      </c>
      <c r="B316" s="2">
        <f t="shared" si="13"/>
        <v>48</v>
      </c>
      <c r="C316" s="10">
        <f>Input!$D$8</f>
        <v>877.5715700887987</v>
      </c>
      <c r="D316" s="11">
        <f>-PPMT(Input!$D$7/12,$B$4-B317,$B$4,$F$4)</f>
        <v>589.2296337784943</v>
      </c>
      <c r="E316" s="11">
        <f>-IPMT(Input!$D$7/12,$B$4-B317,$B$4,$F$4)</f>
        <v>288.3419363103044</v>
      </c>
      <c r="F316" s="12">
        <f t="shared" si="14"/>
        <v>34601.03235723649</v>
      </c>
    </row>
    <row r="317" spans="1:6" ht="12.75">
      <c r="A317" s="4">
        <f t="shared" si="12"/>
        <v>313</v>
      </c>
      <c r="B317" s="4">
        <f t="shared" si="13"/>
        <v>47</v>
      </c>
      <c r="C317" s="8">
        <f>Input!$D$8</f>
        <v>877.5715700887987</v>
      </c>
      <c r="D317" s="9">
        <f>-PPMT(Input!$D$7/12,$B$4-B318,$B$4,$F$4)</f>
        <v>594.1398807266485</v>
      </c>
      <c r="E317" s="9">
        <f>-IPMT(Input!$D$7/12,$B$4-B318,$B$4,$F$4)</f>
        <v>283.4316893621503</v>
      </c>
      <c r="F317" s="9">
        <f t="shared" si="14"/>
        <v>34011.80272345799</v>
      </c>
    </row>
    <row r="318" spans="1:6" ht="12.75">
      <c r="A318" s="4">
        <f t="shared" si="12"/>
        <v>314</v>
      </c>
      <c r="B318" s="4">
        <f t="shared" si="13"/>
        <v>46</v>
      </c>
      <c r="C318" s="8">
        <f>Input!$D$8</f>
        <v>877.5715700887987</v>
      </c>
      <c r="D318" s="9">
        <f>-PPMT(Input!$D$7/12,$B$4-B319,$B$4,$F$4)</f>
        <v>599.0910463993704</v>
      </c>
      <c r="E318" s="9">
        <f>-IPMT(Input!$D$7/12,$B$4-B319,$B$4,$F$4)</f>
        <v>278.4805236894282</v>
      </c>
      <c r="F318" s="9">
        <f t="shared" si="14"/>
        <v>33417.66284273135</v>
      </c>
    </row>
    <row r="319" spans="1:6" ht="12.75">
      <c r="A319" s="4">
        <f t="shared" si="12"/>
        <v>315</v>
      </c>
      <c r="B319" s="4">
        <f t="shared" si="13"/>
        <v>45</v>
      </c>
      <c r="C319" s="8">
        <f>Input!$D$8</f>
        <v>877.5715700887987</v>
      </c>
      <c r="D319" s="9">
        <f>-PPMT(Input!$D$7/12,$B$4-B320,$B$4,$F$4)</f>
        <v>604.083471786032</v>
      </c>
      <c r="E319" s="9">
        <f>-IPMT(Input!$D$7/12,$B$4-B320,$B$4,$F$4)</f>
        <v>273.4880983027668</v>
      </c>
      <c r="F319" s="9">
        <f t="shared" si="14"/>
        <v>32818.57179633198</v>
      </c>
    </row>
    <row r="320" spans="1:6" ht="12.75">
      <c r="A320" s="4">
        <f t="shared" si="12"/>
        <v>316</v>
      </c>
      <c r="B320" s="4">
        <f t="shared" si="13"/>
        <v>44</v>
      </c>
      <c r="C320" s="8">
        <f>Input!$D$8</f>
        <v>877.5715700887987</v>
      </c>
      <c r="D320" s="9">
        <f>-PPMT(Input!$D$7/12,$B$4-B321,$B$4,$F$4)</f>
        <v>609.1175007175822</v>
      </c>
      <c r="E320" s="9">
        <f>-IPMT(Input!$D$7/12,$B$4-B321,$B$4,$F$4)</f>
        <v>268.4540693712165</v>
      </c>
      <c r="F320" s="9">
        <f t="shared" si="14"/>
        <v>32214.488324545946</v>
      </c>
    </row>
    <row r="321" spans="1:6" ht="12.75">
      <c r="A321" s="4">
        <f t="shared" si="12"/>
        <v>317</v>
      </c>
      <c r="B321" s="4">
        <f t="shared" si="13"/>
        <v>43</v>
      </c>
      <c r="C321" s="8">
        <f>Input!$D$8</f>
        <v>877.5715700887987</v>
      </c>
      <c r="D321" s="9">
        <f>-PPMT(Input!$D$7/12,$B$4-B322,$B$4,$F$4)</f>
        <v>614.1934798902288</v>
      </c>
      <c r="E321" s="9">
        <f>-IPMT(Input!$D$7/12,$B$4-B322,$B$4,$F$4)</f>
        <v>263.37809019857</v>
      </c>
      <c r="F321" s="9">
        <f t="shared" si="14"/>
        <v>31605.370823828365</v>
      </c>
    </row>
    <row r="322" spans="1:6" ht="12.75">
      <c r="A322" s="4">
        <f t="shared" si="12"/>
        <v>318</v>
      </c>
      <c r="B322" s="4">
        <f t="shared" si="13"/>
        <v>42</v>
      </c>
      <c r="C322" s="8">
        <f>Input!$D$8</f>
        <v>877.5715700887987</v>
      </c>
      <c r="D322" s="9">
        <f>-PPMT(Input!$D$7/12,$B$4-B323,$B$4,$F$4)</f>
        <v>619.3117588893141</v>
      </c>
      <c r="E322" s="9">
        <f>-IPMT(Input!$D$7/12,$B$4-B323,$B$4,$F$4)</f>
        <v>258.2598111994848</v>
      </c>
      <c r="F322" s="9">
        <f t="shared" si="14"/>
        <v>30991.177343938136</v>
      </c>
    </row>
    <row r="323" spans="1:6" ht="12.75">
      <c r="A323" s="4">
        <f t="shared" si="12"/>
        <v>319</v>
      </c>
      <c r="B323" s="4">
        <f t="shared" si="13"/>
        <v>41</v>
      </c>
      <c r="C323" s="8">
        <f>Input!$D$8</f>
        <v>877.5715700887987</v>
      </c>
      <c r="D323" s="9">
        <f>-PPMT(Input!$D$7/12,$B$4-B324,$B$4,$F$4)</f>
        <v>624.4726902133915</v>
      </c>
      <c r="E323" s="9">
        <f>-IPMT(Input!$D$7/12,$B$4-B324,$B$4,$F$4)</f>
        <v>253.09887987540716</v>
      </c>
      <c r="F323" s="9">
        <f t="shared" si="14"/>
        <v>30371.86558504882</v>
      </c>
    </row>
    <row r="324" spans="1:6" ht="12.75">
      <c r="A324" s="4">
        <f t="shared" si="12"/>
        <v>320</v>
      </c>
      <c r="B324" s="4">
        <f t="shared" si="13"/>
        <v>40</v>
      </c>
      <c r="C324" s="8">
        <f>Input!$D$8</f>
        <v>877.5715700887987</v>
      </c>
      <c r="D324" s="9">
        <f>-PPMT(Input!$D$7/12,$B$4-B325,$B$4,$F$4)</f>
        <v>629.6766292985031</v>
      </c>
      <c r="E324" s="9">
        <f>-IPMT(Input!$D$7/12,$B$4-B325,$B$4,$F$4)</f>
        <v>247.8949407902956</v>
      </c>
      <c r="F324" s="9">
        <f t="shared" si="14"/>
        <v>29747.39289483543</v>
      </c>
    </row>
    <row r="325" spans="1:6" ht="12.75">
      <c r="A325" s="4">
        <f aca="true" t="shared" si="15" ref="A325:A364">$B$4-B325</f>
        <v>321</v>
      </c>
      <c r="B325" s="4">
        <f aca="true" t="shared" si="16" ref="B325:B364">B324-1</f>
        <v>39</v>
      </c>
      <c r="C325" s="8">
        <f>Input!$D$8</f>
        <v>877.5715700887987</v>
      </c>
      <c r="D325" s="9">
        <f>-PPMT(Input!$D$7/12,$B$4-B326,$B$4,$F$4)</f>
        <v>634.9239345426574</v>
      </c>
      <c r="E325" s="9">
        <f>-IPMT(Input!$D$7/12,$B$4-B326,$B$4,$F$4)</f>
        <v>242.64763554614137</v>
      </c>
      <c r="F325" s="9">
        <f aca="true" t="shared" si="17" ref="F325:F364">F324-D324</f>
        <v>29117.716265536925</v>
      </c>
    </row>
    <row r="326" spans="1:6" ht="12.75">
      <c r="A326" s="4">
        <f t="shared" si="15"/>
        <v>322</v>
      </c>
      <c r="B326" s="4">
        <f t="shared" si="16"/>
        <v>38</v>
      </c>
      <c r="C326" s="8">
        <f>Input!$D$8</f>
        <v>877.5715700887987</v>
      </c>
      <c r="D326" s="9">
        <f>-PPMT(Input!$D$7/12,$B$4-B327,$B$4,$F$4)</f>
        <v>640.2149673305129</v>
      </c>
      <c r="E326" s="9">
        <f>-IPMT(Input!$D$7/12,$B$4-B327,$B$4,$F$4)</f>
        <v>237.35660275828585</v>
      </c>
      <c r="F326" s="9">
        <f t="shared" si="17"/>
        <v>28482.792330994267</v>
      </c>
    </row>
    <row r="327" spans="1:6" ht="12.75">
      <c r="A327" s="4">
        <f t="shared" si="15"/>
        <v>323</v>
      </c>
      <c r="B327" s="4">
        <f t="shared" si="16"/>
        <v>37</v>
      </c>
      <c r="C327" s="8">
        <f>Input!$D$8</f>
        <v>877.5715700887987</v>
      </c>
      <c r="D327" s="9">
        <f>-PPMT(Input!$D$7/12,$B$4-B328,$B$4,$F$4)</f>
        <v>645.5500920582672</v>
      </c>
      <c r="E327" s="9">
        <f>-IPMT(Input!$D$7/12,$B$4-B328,$B$4,$F$4)</f>
        <v>232.02147803053163</v>
      </c>
      <c r="F327" s="9">
        <f t="shared" si="17"/>
        <v>27842.577363663753</v>
      </c>
    </row>
    <row r="328" spans="1:6" ht="12.75">
      <c r="A328" s="1">
        <f t="shared" si="15"/>
        <v>324</v>
      </c>
      <c r="B328" s="2">
        <f t="shared" si="16"/>
        <v>36</v>
      </c>
      <c r="C328" s="10">
        <f>Input!$D$8</f>
        <v>877.5715700887987</v>
      </c>
      <c r="D328" s="11">
        <f>-PPMT(Input!$D$7/12,$B$4-B329,$B$4,$F$4)</f>
        <v>650.9296761587527</v>
      </c>
      <c r="E328" s="11">
        <f>-IPMT(Input!$D$7/12,$B$4-B329,$B$4,$F$4)</f>
        <v>226.64189393004608</v>
      </c>
      <c r="F328" s="12">
        <f t="shared" si="17"/>
        <v>27197.027271605486</v>
      </c>
    </row>
    <row r="329" spans="1:6" ht="12.75">
      <c r="A329" s="4">
        <f t="shared" si="15"/>
        <v>325</v>
      </c>
      <c r="B329" s="4">
        <f t="shared" si="16"/>
        <v>35</v>
      </c>
      <c r="C329" s="8">
        <f>Input!$D$8</f>
        <v>877.5715700887987</v>
      </c>
      <c r="D329" s="9">
        <f>-PPMT(Input!$D$7/12,$B$4-B330,$B$4,$F$4)</f>
        <v>656.3540901267422</v>
      </c>
      <c r="E329" s="9">
        <f>-IPMT(Input!$D$7/12,$B$4-B330,$B$4,$F$4)</f>
        <v>221.21747996205647</v>
      </c>
      <c r="F329" s="9">
        <f t="shared" si="17"/>
        <v>26546.097595446732</v>
      </c>
    </row>
    <row r="330" spans="1:6" ht="12.75">
      <c r="A330" s="4">
        <f t="shared" si="15"/>
        <v>326</v>
      </c>
      <c r="B330" s="4">
        <f t="shared" si="16"/>
        <v>34</v>
      </c>
      <c r="C330" s="8">
        <f>Input!$D$8</f>
        <v>877.5715700887987</v>
      </c>
      <c r="D330" s="9">
        <f>-PPMT(Input!$D$7/12,$B$4-B331,$B$4,$F$4)</f>
        <v>661.8237075444652</v>
      </c>
      <c r="E330" s="9">
        <f>-IPMT(Input!$D$7/12,$B$4-B331,$B$4,$F$4)</f>
        <v>215.7478625443336</v>
      </c>
      <c r="F330" s="9">
        <f t="shared" si="17"/>
        <v>25889.74350531999</v>
      </c>
    </row>
    <row r="331" spans="1:6" ht="12.75">
      <c r="A331" s="4">
        <f t="shared" si="15"/>
        <v>327</v>
      </c>
      <c r="B331" s="4">
        <f t="shared" si="16"/>
        <v>33</v>
      </c>
      <c r="C331" s="8">
        <f>Input!$D$8</f>
        <v>877.5715700887987</v>
      </c>
      <c r="D331" s="9">
        <f>-PPMT(Input!$D$7/12,$B$4-B332,$B$4,$F$4)</f>
        <v>667.3389051073357</v>
      </c>
      <c r="E331" s="9">
        <f>-IPMT(Input!$D$7/12,$B$4-B332,$B$4,$F$4)</f>
        <v>210.23266498146305</v>
      </c>
      <c r="F331" s="9">
        <f t="shared" si="17"/>
        <v>25227.919797775525</v>
      </c>
    </row>
    <row r="332" spans="1:6" ht="12.75">
      <c r="A332" s="4">
        <f t="shared" si="15"/>
        <v>328</v>
      </c>
      <c r="B332" s="4">
        <f t="shared" si="16"/>
        <v>32</v>
      </c>
      <c r="C332" s="8">
        <f>Input!$D$8</f>
        <v>877.5715700887987</v>
      </c>
      <c r="D332" s="9">
        <f>-PPMT(Input!$D$7/12,$B$4-B333,$B$4,$F$4)</f>
        <v>672.9000626498968</v>
      </c>
      <c r="E332" s="9">
        <f>-IPMT(Input!$D$7/12,$B$4-B333,$B$4,$F$4)</f>
        <v>204.6715074389019</v>
      </c>
      <c r="F332" s="9">
        <f t="shared" si="17"/>
        <v>24560.58089266819</v>
      </c>
    </row>
    <row r="333" spans="1:6" ht="12.75">
      <c r="A333" s="4">
        <f t="shared" si="15"/>
        <v>329</v>
      </c>
      <c r="B333" s="4">
        <f t="shared" si="16"/>
        <v>31</v>
      </c>
      <c r="C333" s="8">
        <f>Input!$D$8</f>
        <v>877.5715700887987</v>
      </c>
      <c r="D333" s="9">
        <f>-PPMT(Input!$D$7/12,$B$4-B334,$B$4,$F$4)</f>
        <v>678.5075631719793</v>
      </c>
      <c r="E333" s="9">
        <f>-IPMT(Input!$D$7/12,$B$4-B334,$B$4,$F$4)</f>
        <v>199.0640069168195</v>
      </c>
      <c r="F333" s="9">
        <f t="shared" si="17"/>
        <v>23887.680830018293</v>
      </c>
    </row>
    <row r="334" spans="1:6" ht="12.75">
      <c r="A334" s="4">
        <f t="shared" si="15"/>
        <v>330</v>
      </c>
      <c r="B334" s="4">
        <f t="shared" si="16"/>
        <v>30</v>
      </c>
      <c r="C334" s="8">
        <f>Input!$D$8</f>
        <v>877.5715700887987</v>
      </c>
      <c r="D334" s="9">
        <f>-PPMT(Input!$D$7/12,$B$4-B335,$B$4,$F$4)</f>
        <v>684.1617928650792</v>
      </c>
      <c r="E334" s="9">
        <f>-IPMT(Input!$D$7/12,$B$4-B335,$B$4,$F$4)</f>
        <v>193.4097772237196</v>
      </c>
      <c r="F334" s="9">
        <f t="shared" si="17"/>
        <v>23209.173266846312</v>
      </c>
    </row>
    <row r="335" spans="1:6" ht="12.75">
      <c r="A335" s="4">
        <f t="shared" si="15"/>
        <v>331</v>
      </c>
      <c r="B335" s="4">
        <f t="shared" si="16"/>
        <v>29</v>
      </c>
      <c r="C335" s="8">
        <f>Input!$D$8</f>
        <v>877.5715700887987</v>
      </c>
      <c r="D335" s="9">
        <f>-PPMT(Input!$D$7/12,$B$4-B336,$B$4,$F$4)</f>
        <v>689.8631411389547</v>
      </c>
      <c r="E335" s="9">
        <f>-IPMT(Input!$D$7/12,$B$4-B336,$B$4,$F$4)</f>
        <v>187.70842894984395</v>
      </c>
      <c r="F335" s="9">
        <f t="shared" si="17"/>
        <v>22525.011473981234</v>
      </c>
    </row>
    <row r="336" spans="1:6" ht="12.75">
      <c r="A336" s="4">
        <f t="shared" si="15"/>
        <v>332</v>
      </c>
      <c r="B336" s="4">
        <f t="shared" si="16"/>
        <v>28</v>
      </c>
      <c r="C336" s="8">
        <f>Input!$D$8</f>
        <v>877.5715700887987</v>
      </c>
      <c r="D336" s="9">
        <f>-PPMT(Input!$D$7/12,$B$4-B337,$B$4,$F$4)</f>
        <v>695.612000648446</v>
      </c>
      <c r="E336" s="9">
        <f>-IPMT(Input!$D$7/12,$B$4-B337,$B$4,$F$4)</f>
        <v>181.95956944035265</v>
      </c>
      <c r="F336" s="9">
        <f t="shared" si="17"/>
        <v>21835.14833284228</v>
      </c>
    </row>
    <row r="337" spans="1:6" ht="12.75">
      <c r="A337" s="4">
        <f t="shared" si="15"/>
        <v>333</v>
      </c>
      <c r="B337" s="4">
        <f t="shared" si="16"/>
        <v>27</v>
      </c>
      <c r="C337" s="8">
        <f>Input!$D$8</f>
        <v>877.5715700887987</v>
      </c>
      <c r="D337" s="9">
        <f>-PPMT(Input!$D$7/12,$B$4-B338,$B$4,$F$4)</f>
        <v>701.4087673205164</v>
      </c>
      <c r="E337" s="9">
        <f>-IPMT(Input!$D$7/12,$B$4-B338,$B$4,$F$4)</f>
        <v>176.1628027682823</v>
      </c>
      <c r="F337" s="9">
        <f t="shared" si="17"/>
        <v>21139.536332193835</v>
      </c>
    </row>
    <row r="338" spans="1:6" ht="12.75">
      <c r="A338" s="4">
        <f t="shared" si="15"/>
        <v>334</v>
      </c>
      <c r="B338" s="4">
        <f t="shared" si="16"/>
        <v>26</v>
      </c>
      <c r="C338" s="8">
        <f>Input!$D$8</f>
        <v>877.5715700887987</v>
      </c>
      <c r="D338" s="9">
        <f>-PPMT(Input!$D$7/12,$B$4-B339,$B$4,$F$4)</f>
        <v>707.2538403815208</v>
      </c>
      <c r="E338" s="9">
        <f>-IPMT(Input!$D$7/12,$B$4-B339,$B$4,$F$4)</f>
        <v>170.317729707278</v>
      </c>
      <c r="F338" s="9">
        <f t="shared" si="17"/>
        <v>20438.127564873317</v>
      </c>
    </row>
    <row r="339" spans="1:6" ht="12.75">
      <c r="A339" s="4">
        <f t="shared" si="15"/>
        <v>335</v>
      </c>
      <c r="B339" s="4">
        <f t="shared" si="16"/>
        <v>25</v>
      </c>
      <c r="C339" s="8">
        <f>Input!$D$8</f>
        <v>877.5715700887987</v>
      </c>
      <c r="D339" s="9">
        <f>-PPMT(Input!$D$7/12,$B$4-B340,$B$4,$F$4)</f>
        <v>713.1476223847002</v>
      </c>
      <c r="E339" s="9">
        <f>-IPMT(Input!$D$7/12,$B$4-B340,$B$4,$F$4)</f>
        <v>164.42394770409865</v>
      </c>
      <c r="F339" s="9">
        <f t="shared" si="17"/>
        <v>19730.873724491797</v>
      </c>
    </row>
    <row r="340" spans="1:6" ht="12.75">
      <c r="A340" s="1">
        <f t="shared" si="15"/>
        <v>336</v>
      </c>
      <c r="B340" s="2">
        <f t="shared" si="16"/>
        <v>24</v>
      </c>
      <c r="C340" s="10">
        <f>Input!$D$8</f>
        <v>877.5715700887987</v>
      </c>
      <c r="D340" s="11">
        <f>-PPMT(Input!$D$7/12,$B$4-B341,$B$4,$F$4)</f>
        <v>719.0905192379058</v>
      </c>
      <c r="E340" s="11">
        <f>-IPMT(Input!$D$7/12,$B$4-B341,$B$4,$F$4)</f>
        <v>158.4810508508928</v>
      </c>
      <c r="F340" s="12">
        <f t="shared" si="17"/>
        <v>19017.7261021071</v>
      </c>
    </row>
    <row r="341" spans="1:6" ht="12.75">
      <c r="A341" s="4">
        <f t="shared" si="15"/>
        <v>337</v>
      </c>
      <c r="B341" s="4">
        <f t="shared" si="16"/>
        <v>23</v>
      </c>
      <c r="C341" s="8">
        <f>Input!$D$8</f>
        <v>877.5715700887987</v>
      </c>
      <c r="D341" s="9">
        <f>-PPMT(Input!$D$7/12,$B$4-B342,$B$4,$F$4)</f>
        <v>725.0829402315552</v>
      </c>
      <c r="E341" s="9">
        <f>-IPMT(Input!$D$7/12,$B$4-B342,$B$4,$F$4)</f>
        <v>152.4886298572436</v>
      </c>
      <c r="F341" s="9">
        <f t="shared" si="17"/>
        <v>18298.635582869192</v>
      </c>
    </row>
    <row r="342" spans="1:6" ht="12.75">
      <c r="A342" s="4">
        <f t="shared" si="15"/>
        <v>338</v>
      </c>
      <c r="B342" s="4">
        <f t="shared" si="16"/>
        <v>22</v>
      </c>
      <c r="C342" s="8">
        <f>Input!$D$8</f>
        <v>877.5715700887987</v>
      </c>
      <c r="D342" s="9">
        <f>-PPMT(Input!$D$7/12,$B$4-B343,$B$4,$F$4)</f>
        <v>731.1252980668181</v>
      </c>
      <c r="E342" s="9">
        <f>-IPMT(Input!$D$7/12,$B$4-B343,$B$4,$F$4)</f>
        <v>146.44627202198063</v>
      </c>
      <c r="F342" s="9">
        <f t="shared" si="17"/>
        <v>17573.55264263764</v>
      </c>
    </row>
    <row r="343" spans="1:6" ht="12.75">
      <c r="A343" s="4">
        <f t="shared" si="15"/>
        <v>339</v>
      </c>
      <c r="B343" s="4">
        <f t="shared" si="16"/>
        <v>21</v>
      </c>
      <c r="C343" s="8">
        <f>Input!$D$8</f>
        <v>877.5715700887987</v>
      </c>
      <c r="D343" s="9">
        <f>-PPMT(Input!$D$7/12,$B$4-B344,$B$4,$F$4)</f>
        <v>737.2180088840416</v>
      </c>
      <c r="E343" s="9">
        <f>-IPMT(Input!$D$7/12,$B$4-B344,$B$4,$F$4)</f>
        <v>140.35356120475714</v>
      </c>
      <c r="F343" s="9">
        <f t="shared" si="17"/>
        <v>16842.42734457082</v>
      </c>
    </row>
    <row r="344" spans="1:6" ht="12.75">
      <c r="A344" s="4">
        <f t="shared" si="15"/>
        <v>340</v>
      </c>
      <c r="B344" s="4">
        <f t="shared" si="16"/>
        <v>20</v>
      </c>
      <c r="C344" s="8">
        <f>Input!$D$8</f>
        <v>877.5715700887987</v>
      </c>
      <c r="D344" s="9">
        <f>-PPMT(Input!$D$7/12,$B$4-B345,$B$4,$F$4)</f>
        <v>743.3614922914087</v>
      </c>
      <c r="E344" s="9">
        <f>-IPMT(Input!$D$7/12,$B$4-B345,$B$4,$F$4)</f>
        <v>134.21007779739017</v>
      </c>
      <c r="F344" s="9">
        <f t="shared" si="17"/>
        <v>16105.209335686779</v>
      </c>
    </row>
    <row r="345" spans="1:6" ht="12.75">
      <c r="A345" s="4">
        <f t="shared" si="15"/>
        <v>341</v>
      </c>
      <c r="B345" s="4">
        <f t="shared" si="16"/>
        <v>19</v>
      </c>
      <c r="C345" s="8">
        <f>Input!$D$8</f>
        <v>877.5715700887987</v>
      </c>
      <c r="D345" s="9">
        <f>-PPMT(Input!$D$7/12,$B$4-B346,$B$4,$F$4)</f>
        <v>749.556171393837</v>
      </c>
      <c r="E345" s="9">
        <f>-IPMT(Input!$D$7/12,$B$4-B346,$B$4,$F$4)</f>
        <v>128.0153986949617</v>
      </c>
      <c r="F345" s="9">
        <f t="shared" si="17"/>
        <v>15361.84784339537</v>
      </c>
    </row>
    <row r="346" spans="1:6" ht="12.75">
      <c r="A346" s="4">
        <f t="shared" si="15"/>
        <v>342</v>
      </c>
      <c r="B346" s="4">
        <f t="shared" si="16"/>
        <v>18</v>
      </c>
      <c r="C346" s="8">
        <f>Input!$D$8</f>
        <v>877.5715700887987</v>
      </c>
      <c r="D346" s="9">
        <f>-PPMT(Input!$D$7/12,$B$4-B347,$B$4,$F$4)</f>
        <v>755.802472822119</v>
      </c>
      <c r="E346" s="9">
        <f>-IPMT(Input!$D$7/12,$B$4-B347,$B$4,$F$4)</f>
        <v>121.76909726667975</v>
      </c>
      <c r="F346" s="9">
        <f t="shared" si="17"/>
        <v>14612.291672001533</v>
      </c>
    </row>
    <row r="347" spans="1:6" ht="12.75">
      <c r="A347" s="4">
        <f t="shared" si="15"/>
        <v>343</v>
      </c>
      <c r="B347" s="4">
        <f t="shared" si="16"/>
        <v>17</v>
      </c>
      <c r="C347" s="8">
        <f>Input!$D$8</f>
        <v>877.5715700887987</v>
      </c>
      <c r="D347" s="9">
        <f>-PPMT(Input!$D$7/12,$B$4-B348,$B$4,$F$4)</f>
        <v>762.1008267623033</v>
      </c>
      <c r="E347" s="9">
        <f>-IPMT(Input!$D$7/12,$B$4-B348,$B$4,$F$4)</f>
        <v>115.47074332649544</v>
      </c>
      <c r="F347" s="9">
        <f t="shared" si="17"/>
        <v>13856.489199179414</v>
      </c>
    </row>
    <row r="348" spans="1:6" ht="12.75">
      <c r="A348" s="4">
        <f t="shared" si="15"/>
        <v>344</v>
      </c>
      <c r="B348" s="4">
        <f t="shared" si="16"/>
        <v>16</v>
      </c>
      <c r="C348" s="8">
        <f>Input!$D$8</f>
        <v>877.5715700887987</v>
      </c>
      <c r="D348" s="9">
        <f>-PPMT(Input!$D$7/12,$B$4-B349,$B$4,$F$4)</f>
        <v>768.4516669853225</v>
      </c>
      <c r="E348" s="9">
        <f>-IPMT(Input!$D$7/12,$B$4-B349,$B$4,$F$4)</f>
        <v>109.11990310347625</v>
      </c>
      <c r="F348" s="9">
        <f t="shared" si="17"/>
        <v>13094.38837241711</v>
      </c>
    </row>
    <row r="349" spans="1:6" ht="12.75">
      <c r="A349" s="4">
        <f t="shared" si="15"/>
        <v>345</v>
      </c>
      <c r="B349" s="4">
        <f t="shared" si="16"/>
        <v>15</v>
      </c>
      <c r="C349" s="8">
        <f>Input!$D$8</f>
        <v>877.5715700887987</v>
      </c>
      <c r="D349" s="9">
        <f>-PPMT(Input!$D$7/12,$B$4-B350,$B$4,$F$4)</f>
        <v>774.8554308768669</v>
      </c>
      <c r="E349" s="9">
        <f>-IPMT(Input!$D$7/12,$B$4-B350,$B$4,$F$4)</f>
        <v>102.71613921193189</v>
      </c>
      <c r="F349" s="9">
        <f t="shared" si="17"/>
        <v>12325.936705431788</v>
      </c>
    </row>
    <row r="350" spans="1:6" ht="12.75">
      <c r="A350" s="4">
        <f t="shared" si="15"/>
        <v>346</v>
      </c>
      <c r="B350" s="4">
        <f t="shared" si="16"/>
        <v>14</v>
      </c>
      <c r="C350" s="8">
        <f>Input!$D$8</f>
        <v>877.5715700887987</v>
      </c>
      <c r="D350" s="9">
        <f>-PPMT(Input!$D$7/12,$B$4-B351,$B$4,$F$4)</f>
        <v>781.3125594675074</v>
      </c>
      <c r="E350" s="9">
        <f>-IPMT(Input!$D$7/12,$B$4-B351,$B$4,$F$4)</f>
        <v>96.25901062129132</v>
      </c>
      <c r="F350" s="9">
        <f t="shared" si="17"/>
        <v>11551.081274554921</v>
      </c>
    </row>
    <row r="351" spans="1:6" ht="12.75">
      <c r="A351" s="4">
        <f t="shared" si="15"/>
        <v>347</v>
      </c>
      <c r="B351" s="4">
        <f t="shared" si="16"/>
        <v>13</v>
      </c>
      <c r="C351" s="8">
        <f>Input!$D$8</f>
        <v>877.5715700887987</v>
      </c>
      <c r="D351" s="9">
        <f>-PPMT(Input!$D$7/12,$B$4-B352,$B$4,$F$4)</f>
        <v>787.82349746307</v>
      </c>
      <c r="E351" s="9">
        <f>-IPMT(Input!$D$7/12,$B$4-B352,$B$4,$F$4)</f>
        <v>89.74807262572877</v>
      </c>
      <c r="F351" s="9">
        <f t="shared" si="17"/>
        <v>10769.768715087414</v>
      </c>
    </row>
    <row r="352" spans="1:6" ht="12.75">
      <c r="A352" s="1">
        <f t="shared" si="15"/>
        <v>348</v>
      </c>
      <c r="B352" s="2">
        <f t="shared" si="16"/>
        <v>12</v>
      </c>
      <c r="C352" s="10">
        <f>Input!$D$8</f>
        <v>877.5715700887987</v>
      </c>
      <c r="D352" s="11">
        <f>-PPMT(Input!$D$7/12,$B$4-B353,$B$4,$F$4)</f>
        <v>794.3886932752623</v>
      </c>
      <c r="E352" s="11">
        <f>-IPMT(Input!$D$7/12,$B$4-B353,$B$4,$F$4)</f>
        <v>83.18287681353651</v>
      </c>
      <c r="F352" s="12">
        <f t="shared" si="17"/>
        <v>9981.945217624343</v>
      </c>
    </row>
    <row r="353" spans="1:6" ht="12.75">
      <c r="A353" s="4">
        <f t="shared" si="15"/>
        <v>349</v>
      </c>
      <c r="B353" s="4">
        <f t="shared" si="16"/>
        <v>11</v>
      </c>
      <c r="C353" s="8">
        <f>Input!$D$8</f>
        <v>877.5715700887987</v>
      </c>
      <c r="D353" s="9">
        <f>-PPMT(Input!$D$7/12,$B$4-B354,$B$4,$F$4)</f>
        <v>801.0085990525562</v>
      </c>
      <c r="E353" s="9">
        <f>-IPMT(Input!$D$7/12,$B$4-B354,$B$4,$F$4)</f>
        <v>76.56297103624267</v>
      </c>
      <c r="F353" s="9">
        <f t="shared" si="17"/>
        <v>9187.55652434908</v>
      </c>
    </row>
    <row r="354" spans="1:6" ht="12.75">
      <c r="A354" s="4">
        <f t="shared" si="15"/>
        <v>350</v>
      </c>
      <c r="B354" s="4">
        <f t="shared" si="16"/>
        <v>10</v>
      </c>
      <c r="C354" s="8">
        <f>Input!$D$8</f>
        <v>877.5715700887987</v>
      </c>
      <c r="D354" s="9">
        <f>-PPMT(Input!$D$7/12,$B$4-B355,$B$4,$F$4)</f>
        <v>807.6836707113274</v>
      </c>
      <c r="E354" s="9">
        <f>-IPMT(Input!$D$7/12,$B$4-B355,$B$4,$F$4)</f>
        <v>69.88789937747137</v>
      </c>
      <c r="F354" s="9">
        <f t="shared" si="17"/>
        <v>8386.547925296523</v>
      </c>
    </row>
    <row r="355" spans="1:6" ht="12.75">
      <c r="A355" s="4">
        <f t="shared" si="15"/>
        <v>351</v>
      </c>
      <c r="B355" s="4">
        <f t="shared" si="16"/>
        <v>9</v>
      </c>
      <c r="C355" s="8">
        <f>Input!$D$8</f>
        <v>877.5715700887987</v>
      </c>
      <c r="D355" s="9">
        <f>-PPMT(Input!$D$7/12,$B$4-B356,$B$4,$F$4)</f>
        <v>814.4143679672551</v>
      </c>
      <c r="E355" s="9">
        <f>-IPMT(Input!$D$7/12,$B$4-B356,$B$4,$F$4)</f>
        <v>63.15720212154364</v>
      </c>
      <c r="F355" s="9">
        <f t="shared" si="17"/>
        <v>7578.864254585196</v>
      </c>
    </row>
    <row r="356" spans="1:6" ht="12.75">
      <c r="A356" s="4">
        <f t="shared" si="15"/>
        <v>352</v>
      </c>
      <c r="B356" s="4">
        <f t="shared" si="16"/>
        <v>8</v>
      </c>
      <c r="C356" s="8">
        <f>Input!$D$8</f>
        <v>877.5715700887987</v>
      </c>
      <c r="D356" s="9">
        <f>-PPMT(Input!$D$7/12,$B$4-B357,$B$4,$F$4)</f>
        <v>821.2011543669821</v>
      </c>
      <c r="E356" s="9">
        <f>-IPMT(Input!$D$7/12,$B$4-B357,$B$4,$F$4)</f>
        <v>56.37041572181651</v>
      </c>
      <c r="F356" s="9">
        <f t="shared" si="17"/>
        <v>6764.449886617941</v>
      </c>
    </row>
    <row r="357" spans="1:6" ht="12.75">
      <c r="A357" s="4">
        <f t="shared" si="15"/>
        <v>353</v>
      </c>
      <c r="B357" s="4">
        <f t="shared" si="16"/>
        <v>7</v>
      </c>
      <c r="C357" s="8">
        <f>Input!$D$8</f>
        <v>877.5715700887987</v>
      </c>
      <c r="D357" s="9">
        <f>-PPMT(Input!$D$7/12,$B$4-B358,$B$4,$F$4)</f>
        <v>828.0444973200405</v>
      </c>
      <c r="E357" s="9">
        <f>-IPMT(Input!$D$7/12,$B$4-B358,$B$4,$F$4)</f>
        <v>49.52707276875832</v>
      </c>
      <c r="F357" s="9">
        <f t="shared" si="17"/>
        <v>5943.248732250959</v>
      </c>
    </row>
    <row r="358" spans="1:6" ht="12.75">
      <c r="A358" s="4">
        <f t="shared" si="15"/>
        <v>354</v>
      </c>
      <c r="B358" s="4">
        <f t="shared" si="16"/>
        <v>6</v>
      </c>
      <c r="C358" s="8">
        <f>Input!$D$8</f>
        <v>877.5715700887987</v>
      </c>
      <c r="D358" s="9">
        <f>-PPMT(Input!$D$7/12,$B$4-B359,$B$4,$F$4)</f>
        <v>834.9448681310407</v>
      </c>
      <c r="E358" s="9">
        <f>-IPMT(Input!$D$7/12,$B$4-B359,$B$4,$F$4)</f>
        <v>42.62670195775799</v>
      </c>
      <c r="F358" s="9">
        <f t="shared" si="17"/>
        <v>5115.204234930919</v>
      </c>
    </row>
    <row r="359" spans="1:6" ht="12.75">
      <c r="A359" s="4">
        <f t="shared" si="15"/>
        <v>355</v>
      </c>
      <c r="B359" s="4">
        <f t="shared" si="16"/>
        <v>5</v>
      </c>
      <c r="C359" s="8">
        <f>Input!$D$8</f>
        <v>877.5715700887987</v>
      </c>
      <c r="D359" s="9">
        <f>-PPMT(Input!$D$7/12,$B$4-B360,$B$4,$F$4)</f>
        <v>841.9027420321328</v>
      </c>
      <c r="E359" s="9">
        <f>-IPMT(Input!$D$7/12,$B$4-B360,$B$4,$F$4)</f>
        <v>35.66882805666599</v>
      </c>
      <c r="F359" s="9">
        <f t="shared" si="17"/>
        <v>4280.259366799878</v>
      </c>
    </row>
    <row r="360" spans="1:6" ht="12.75">
      <c r="A360" s="4">
        <f t="shared" si="15"/>
        <v>356</v>
      </c>
      <c r="B360" s="4">
        <f t="shared" si="16"/>
        <v>4</v>
      </c>
      <c r="C360" s="8">
        <f>Input!$D$8</f>
        <v>877.5715700887987</v>
      </c>
      <c r="D360" s="9">
        <f>-PPMT(Input!$D$7/12,$B$4-B361,$B$4,$F$4)</f>
        <v>848.9185982157338</v>
      </c>
      <c r="E360" s="9">
        <f>-IPMT(Input!$D$7/12,$B$4-B361,$B$4,$F$4)</f>
        <v>28.652971873064878</v>
      </c>
      <c r="F360" s="9">
        <f t="shared" si="17"/>
        <v>3438.3566247677454</v>
      </c>
    </row>
    <row r="361" spans="1:6" ht="12.75">
      <c r="A361" s="4">
        <f t="shared" si="15"/>
        <v>357</v>
      </c>
      <c r="B361" s="4">
        <f t="shared" si="16"/>
        <v>3</v>
      </c>
      <c r="C361" s="8">
        <f>Input!$D$8</f>
        <v>877.5715700887987</v>
      </c>
      <c r="D361" s="9">
        <f>-PPMT(Input!$D$7/12,$B$4-B362,$B$4,$F$4)</f>
        <v>855.9929198675317</v>
      </c>
      <c r="E361" s="9">
        <f>-IPMT(Input!$D$7/12,$B$4-B362,$B$4,$F$4)</f>
        <v>21.578650221267097</v>
      </c>
      <c r="F361" s="9">
        <f t="shared" si="17"/>
        <v>2589.4380265520117</v>
      </c>
    </row>
    <row r="362" spans="1:6" ht="12.75">
      <c r="A362" s="4">
        <f t="shared" si="15"/>
        <v>358</v>
      </c>
      <c r="B362" s="4">
        <f t="shared" si="16"/>
        <v>2</v>
      </c>
      <c r="C362" s="8">
        <f>Input!$D$8</f>
        <v>877.5715700887987</v>
      </c>
      <c r="D362" s="9">
        <f>-PPMT(Input!$D$7/12,$B$4-B363,$B$4,$F$4)</f>
        <v>863.126194199761</v>
      </c>
      <c r="E362" s="9">
        <f>-IPMT(Input!$D$7/12,$B$4-B363,$B$4,$F$4)</f>
        <v>14.445375889037665</v>
      </c>
      <c r="F362" s="9">
        <f t="shared" si="17"/>
        <v>1733.44510668448</v>
      </c>
    </row>
    <row r="363" spans="1:6" ht="12.75">
      <c r="A363" s="4">
        <f t="shared" si="15"/>
        <v>359</v>
      </c>
      <c r="B363" s="4">
        <f t="shared" si="16"/>
        <v>1</v>
      </c>
      <c r="C363" s="8">
        <f>Input!$D$8</f>
        <v>877.5715700887987</v>
      </c>
      <c r="D363" s="9">
        <f>-PPMT(Input!$D$7/12,$B$4-B364,$B$4,$F$4)</f>
        <v>870.3189124847592</v>
      </c>
      <c r="E363" s="9">
        <f>-IPMT(Input!$D$7/12,$B$4-B364,$B$4,$F$4)</f>
        <v>7.252657604039659</v>
      </c>
      <c r="F363" s="9">
        <f t="shared" si="17"/>
        <v>870.3189124847189</v>
      </c>
    </row>
    <row r="364" spans="1:6" ht="12.75">
      <c r="A364" s="1">
        <f t="shared" si="15"/>
        <v>360</v>
      </c>
      <c r="B364" s="2">
        <f t="shared" si="16"/>
        <v>0</v>
      </c>
      <c r="C364" s="10">
        <f>Input!$D$8</f>
        <v>877.5715700887987</v>
      </c>
      <c r="D364" s="11" t="e">
        <f>-PPMT(Input!$D$7/12,$B$4-#REF!,$B$4,$F$4)</f>
        <v>#REF!</v>
      </c>
      <c r="E364" s="11" t="e">
        <f>-IPMT(Input!$D$7/12,$B$4-#REF!,$B$4,$F$4)</f>
        <v>#REF!</v>
      </c>
      <c r="F364" s="12">
        <f t="shared" si="17"/>
        <v>-4.0245140553452075E-11</v>
      </c>
    </row>
    <row r="366" ht="12.75">
      <c r="D366" s="13"/>
    </row>
  </sheetData>
  <sheetProtection/>
  <mergeCells count="1">
    <mergeCell ref="A1:F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4"/>
  <sheetViews>
    <sheetView zoomScalePageLayoutView="0" workbookViewId="0" topLeftCell="A337">
      <selection activeCell="C359" sqref="C359"/>
    </sheetView>
  </sheetViews>
  <sheetFormatPr defaultColWidth="11.421875" defaultRowHeight="12.75"/>
  <cols>
    <col min="1" max="2" width="8.8515625" style="0" customWidth="1"/>
    <col min="3" max="5" width="9.7109375" style="0" customWidth="1"/>
    <col min="6" max="6" width="19.7109375" style="0" customWidth="1"/>
    <col min="7" max="16384" width="8.8515625" style="0" customWidth="1"/>
  </cols>
  <sheetData>
    <row r="1" spans="1:6" ht="12.75">
      <c r="A1" s="39" t="s">
        <v>13</v>
      </c>
      <c r="B1" s="39"/>
      <c r="C1" s="39"/>
      <c r="D1" s="39"/>
      <c r="E1" s="39"/>
      <c r="F1" s="39"/>
    </row>
    <row r="3" spans="1:6" ht="12.75">
      <c r="A3" s="1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16" t="s">
        <v>14</v>
      </c>
    </row>
    <row r="4" spans="1:6" ht="12.75">
      <c r="A4" t="s">
        <v>12</v>
      </c>
      <c r="B4" s="4">
        <f>Input!D13</f>
        <v>96</v>
      </c>
      <c r="C4" s="5">
        <f>Input!$D$15</f>
        <v>877.5715700887987</v>
      </c>
      <c r="D4" s="6">
        <f>-PPMT(Input!$D$14/12,$B$4-B5,$B$4,$F$4)</f>
        <v>502.0930808435368</v>
      </c>
      <c r="E4" s="6">
        <f>-IPMT(Input!$D$14/12,$B$4-B5,$B$4,$F$4)</f>
        <v>375.4784892452638</v>
      </c>
      <c r="F4" s="7">
        <f>Input!D12</f>
        <v>64367.74101347378</v>
      </c>
    </row>
    <row r="5" spans="1:6" ht="12.75">
      <c r="A5" s="4">
        <f aca="true" t="shared" si="0" ref="A5:A68">$B$4-B5</f>
        <v>1</v>
      </c>
      <c r="B5" s="4">
        <f aca="true" t="shared" si="1" ref="B5:B68">B4-1</f>
        <v>95</v>
      </c>
      <c r="C5" s="5">
        <f>Input!$D$15</f>
        <v>877.5715700887987</v>
      </c>
      <c r="D5" s="6">
        <f>-PPMT(Input!$D$14/12,$B$4-B6,$B$4,$F$4)</f>
        <v>505.02195714845743</v>
      </c>
      <c r="E5" s="6">
        <f>-IPMT(Input!$D$14/12,$B$4-B6,$B$4,$F$4)</f>
        <v>372.54961294034314</v>
      </c>
      <c r="F5" s="9">
        <f aca="true" t="shared" si="2" ref="F5:F68">F4-D4</f>
        <v>63865.64793263024</v>
      </c>
    </row>
    <row r="6" spans="1:6" ht="12.75">
      <c r="A6" s="4">
        <f t="shared" si="0"/>
        <v>2</v>
      </c>
      <c r="B6" s="4">
        <f t="shared" si="1"/>
        <v>94</v>
      </c>
      <c r="C6" s="5">
        <f>Input!$D$15</f>
        <v>877.5715700887987</v>
      </c>
      <c r="D6" s="6">
        <f>-PPMT(Input!$D$14/12,$B$4-B7,$B$4,$F$4)</f>
        <v>507.9679185651569</v>
      </c>
      <c r="E6" s="6">
        <f>-IPMT(Input!$D$14/12,$B$4-B7,$B$4,$F$4)</f>
        <v>369.6036515236438</v>
      </c>
      <c r="F6" s="9">
        <f t="shared" si="2"/>
        <v>63360.62597548179</v>
      </c>
    </row>
    <row r="7" spans="1:6" ht="12.75">
      <c r="A7" s="4">
        <f t="shared" si="0"/>
        <v>3</v>
      </c>
      <c r="B7" s="4">
        <f t="shared" si="1"/>
        <v>93</v>
      </c>
      <c r="C7" s="5">
        <f>Input!$D$15</f>
        <v>877.5715700887987</v>
      </c>
      <c r="D7" s="6">
        <f>-PPMT(Input!$D$14/12,$B$4-B8,$B$4,$F$4)</f>
        <v>510.93106475678695</v>
      </c>
      <c r="E7" s="6">
        <f>-IPMT(Input!$D$14/12,$B$4-B8,$B$4,$F$4)</f>
        <v>366.64050533201373</v>
      </c>
      <c r="F7" s="9">
        <f t="shared" si="2"/>
        <v>62852.65805691663</v>
      </c>
    </row>
    <row r="8" spans="1:6" ht="12.75">
      <c r="A8" s="4">
        <f t="shared" si="0"/>
        <v>4</v>
      </c>
      <c r="B8" s="4">
        <f t="shared" si="1"/>
        <v>92</v>
      </c>
      <c r="C8" s="5">
        <f>Input!$D$15</f>
        <v>877.5715700887987</v>
      </c>
      <c r="D8" s="6">
        <f>-PPMT(Input!$D$14/12,$B$4-B9,$B$4,$F$4)</f>
        <v>513.9114959678682</v>
      </c>
      <c r="E8" s="6">
        <f>-IPMT(Input!$D$14/12,$B$4-B9,$B$4,$F$4)</f>
        <v>363.66007412093245</v>
      </c>
      <c r="F8" s="9">
        <f t="shared" si="2"/>
        <v>62341.72699215985</v>
      </c>
    </row>
    <row r="9" spans="1:6" ht="12.75">
      <c r="A9" s="4">
        <f t="shared" si="0"/>
        <v>5</v>
      </c>
      <c r="B9" s="4">
        <f t="shared" si="1"/>
        <v>91</v>
      </c>
      <c r="C9" s="5">
        <f>Input!$D$15</f>
        <v>877.5715700887987</v>
      </c>
      <c r="D9" s="6">
        <f>-PPMT(Input!$D$14/12,$B$4-B10,$B$4,$F$4)</f>
        <v>516.9093130276807</v>
      </c>
      <c r="E9" s="6">
        <f>-IPMT(Input!$D$14/12,$B$4-B10,$B$4,$F$4)</f>
        <v>360.6622570611199</v>
      </c>
      <c r="F9" s="9">
        <f t="shared" si="2"/>
        <v>61827.81549619198</v>
      </c>
    </row>
    <row r="10" spans="1:6" ht="12.75">
      <c r="A10" s="4">
        <f t="shared" si="0"/>
        <v>6</v>
      </c>
      <c r="B10" s="4">
        <f t="shared" si="1"/>
        <v>90</v>
      </c>
      <c r="C10" s="5">
        <f>Input!$D$15</f>
        <v>877.5715700887987</v>
      </c>
      <c r="D10" s="6">
        <f>-PPMT(Input!$D$14/12,$B$4-B11,$B$4,$F$4)</f>
        <v>519.9246173536754</v>
      </c>
      <c r="E10" s="6">
        <f>-IPMT(Input!$D$14/12,$B$4-B11,$B$4,$F$4)</f>
        <v>357.646952735125</v>
      </c>
      <c r="F10" s="9">
        <f t="shared" si="2"/>
        <v>61310.9061831643</v>
      </c>
    </row>
    <row r="11" spans="1:6" ht="12.75">
      <c r="A11" s="4">
        <f t="shared" si="0"/>
        <v>7</v>
      </c>
      <c r="B11" s="4">
        <f t="shared" si="1"/>
        <v>89</v>
      </c>
      <c r="C11" s="5">
        <f>Input!$D$15</f>
        <v>877.5715700887987</v>
      </c>
      <c r="D11" s="6">
        <f>-PPMT(Input!$D$14/12,$B$4-B12,$B$4,$F$4)</f>
        <v>522.9575109549053</v>
      </c>
      <c r="E11" s="6">
        <f>-IPMT(Input!$D$14/12,$B$4-B12,$B$4,$F$4)</f>
        <v>354.6140591338953</v>
      </c>
      <c r="F11" s="9">
        <f t="shared" si="2"/>
        <v>60790.98156581062</v>
      </c>
    </row>
    <row r="12" spans="1:6" ht="12.75">
      <c r="A12" s="4">
        <f t="shared" si="0"/>
        <v>8</v>
      </c>
      <c r="B12" s="4">
        <f t="shared" si="1"/>
        <v>88</v>
      </c>
      <c r="C12" s="5">
        <f>Input!$D$15</f>
        <v>877.5715700887987</v>
      </c>
      <c r="D12" s="6">
        <f>-PPMT(Input!$D$14/12,$B$4-B13,$B$4,$F$4)</f>
        <v>526.0080964354756</v>
      </c>
      <c r="E12" s="6">
        <f>-IPMT(Input!$D$14/12,$B$4-B13,$B$4,$F$4)</f>
        <v>351.5634736533251</v>
      </c>
      <c r="F12" s="9">
        <f t="shared" si="2"/>
        <v>60268.02405485572</v>
      </c>
    </row>
    <row r="13" spans="1:6" ht="12.75">
      <c r="A13" s="4">
        <f t="shared" si="0"/>
        <v>9</v>
      </c>
      <c r="B13" s="4">
        <f t="shared" si="1"/>
        <v>87</v>
      </c>
      <c r="C13" s="5">
        <f>Input!$D$15</f>
        <v>877.5715700887987</v>
      </c>
      <c r="D13" s="6">
        <f>-PPMT(Input!$D$14/12,$B$4-B14,$B$4,$F$4)</f>
        <v>529.0764769980158</v>
      </c>
      <c r="E13" s="6">
        <f>-IPMT(Input!$D$14/12,$B$4-B14,$B$4,$F$4)</f>
        <v>348.4950930907848</v>
      </c>
      <c r="F13" s="9">
        <f t="shared" si="2"/>
        <v>59742.01595842024</v>
      </c>
    </row>
    <row r="14" spans="1:6" ht="12.75">
      <c r="A14" s="4">
        <f t="shared" si="0"/>
        <v>10</v>
      </c>
      <c r="B14" s="4">
        <f t="shared" si="1"/>
        <v>86</v>
      </c>
      <c r="C14" s="5">
        <f>Input!$D$15</f>
        <v>877.5715700887987</v>
      </c>
      <c r="D14" s="6">
        <f>-PPMT(Input!$D$14/12,$B$4-B15,$B$4,$F$4)</f>
        <v>532.162756447171</v>
      </c>
      <c r="E14" s="6">
        <f>-IPMT(Input!$D$14/12,$B$4-B15,$B$4,$F$4)</f>
        <v>345.4088136416296</v>
      </c>
      <c r="F14" s="9">
        <f t="shared" si="2"/>
        <v>59212.939481422225</v>
      </c>
    </row>
    <row r="15" spans="1:6" ht="12.75">
      <c r="A15" s="4">
        <f t="shared" si="0"/>
        <v>11</v>
      </c>
      <c r="B15" s="4">
        <f t="shared" si="1"/>
        <v>85</v>
      </c>
      <c r="C15" s="5">
        <f>Input!$D$15</f>
        <v>877.5715700887987</v>
      </c>
      <c r="D15" s="6">
        <f>-PPMT(Input!$D$14/12,$B$4-B16,$B$4,$F$4)</f>
        <v>535.2670391931127</v>
      </c>
      <c r="E15" s="6">
        <f>-IPMT(Input!$D$14/12,$B$4-B16,$B$4,$F$4)</f>
        <v>342.30453089568783</v>
      </c>
      <c r="F15" s="9">
        <f t="shared" si="2"/>
        <v>58680.776724975054</v>
      </c>
    </row>
    <row r="16" spans="1:6" ht="12.75">
      <c r="A16" s="1">
        <f t="shared" si="0"/>
        <v>12</v>
      </c>
      <c r="B16" s="2">
        <f t="shared" si="1"/>
        <v>84</v>
      </c>
      <c r="C16" s="14">
        <f>Input!$D$15</f>
        <v>877.5715700887987</v>
      </c>
      <c r="D16" s="15">
        <f>-PPMT(Input!$D$14/12,$B$4-B17,$B$4,$F$4)</f>
        <v>538.3894302550726</v>
      </c>
      <c r="E16" s="15">
        <f>-IPMT(Input!$D$14/12,$B$4-B17,$B$4,$F$4)</f>
        <v>339.182139833728</v>
      </c>
      <c r="F16" s="12">
        <f t="shared" si="2"/>
        <v>58145.509685781944</v>
      </c>
    </row>
    <row r="17" spans="1:6" ht="12.75">
      <c r="A17" s="4">
        <f t="shared" si="0"/>
        <v>13</v>
      </c>
      <c r="B17" s="4">
        <f t="shared" si="1"/>
        <v>83</v>
      </c>
      <c r="C17" s="5">
        <f>Input!$D$15</f>
        <v>877.5715700887987</v>
      </c>
      <c r="D17" s="6">
        <f>-PPMT(Input!$D$14/12,$B$4-B18,$B$4,$F$4)</f>
        <v>541.5300352648939</v>
      </c>
      <c r="E17" s="6">
        <f>-IPMT(Input!$D$14/12,$B$4-B18,$B$4,$F$4)</f>
        <v>336.0415348239068</v>
      </c>
      <c r="F17" s="9">
        <f t="shared" si="2"/>
        <v>57607.12025552687</v>
      </c>
    </row>
    <row r="18" spans="1:6" ht="12.75">
      <c r="A18" s="4">
        <f t="shared" si="0"/>
        <v>14</v>
      </c>
      <c r="B18" s="4">
        <f t="shared" si="1"/>
        <v>82</v>
      </c>
      <c r="C18" s="5">
        <f>Input!$D$15</f>
        <v>877.5715700887987</v>
      </c>
      <c r="D18" s="6">
        <f>-PPMT(Input!$D$14/12,$B$4-B19,$B$4,$F$4)</f>
        <v>544.6889604706058</v>
      </c>
      <c r="E18" s="6">
        <f>-IPMT(Input!$D$14/12,$B$4-B19,$B$4,$F$4)</f>
        <v>332.88260961819486</v>
      </c>
      <c r="F18" s="9">
        <f t="shared" si="2"/>
        <v>57065.590220261976</v>
      </c>
    </row>
    <row r="19" spans="1:6" ht="12.75">
      <c r="A19" s="4">
        <f t="shared" si="0"/>
        <v>15</v>
      </c>
      <c r="B19" s="4">
        <f t="shared" si="1"/>
        <v>81</v>
      </c>
      <c r="C19" s="5">
        <f>Input!$D$15</f>
        <v>877.5715700887987</v>
      </c>
      <c r="D19" s="6">
        <f>-PPMT(Input!$D$14/12,$B$4-B20,$B$4,$F$4)</f>
        <v>547.8663127400176</v>
      </c>
      <c r="E19" s="6">
        <f>-IPMT(Input!$D$14/12,$B$4-B20,$B$4,$F$4)</f>
        <v>329.70525734878294</v>
      </c>
      <c r="F19" s="9">
        <f t="shared" si="2"/>
        <v>56520.90125979137</v>
      </c>
    </row>
    <row r="20" spans="1:6" ht="12.75">
      <c r="A20" s="4">
        <f t="shared" si="0"/>
        <v>16</v>
      </c>
      <c r="B20" s="4">
        <f t="shared" si="1"/>
        <v>80</v>
      </c>
      <c r="C20" s="5">
        <f>Input!$D$15</f>
        <v>877.5715700887987</v>
      </c>
      <c r="D20" s="6">
        <f>-PPMT(Input!$D$14/12,$B$4-B21,$B$4,$F$4)</f>
        <v>551.0621995643343</v>
      </c>
      <c r="E20" s="6">
        <f>-IPMT(Input!$D$14/12,$B$4-B21,$B$4,$F$4)</f>
        <v>326.5093705244662</v>
      </c>
      <c r="F20" s="9">
        <f t="shared" si="2"/>
        <v>55973.034947051354</v>
      </c>
    </row>
    <row r="21" spans="1:6" ht="12.75">
      <c r="A21" s="4">
        <f t="shared" si="0"/>
        <v>17</v>
      </c>
      <c r="B21" s="4">
        <f t="shared" si="1"/>
        <v>79</v>
      </c>
      <c r="C21" s="5">
        <f>Input!$D$15</f>
        <v>877.5715700887987</v>
      </c>
      <c r="D21" s="6">
        <f>-PPMT(Input!$D$14/12,$B$4-B22,$B$4,$F$4)</f>
        <v>554.2767290617929</v>
      </c>
      <c r="E21" s="6">
        <f>-IPMT(Input!$D$14/12,$B$4-B22,$B$4,$F$4)</f>
        <v>323.2948410270076</v>
      </c>
      <c r="F21" s="9">
        <f t="shared" si="2"/>
        <v>55421.972747487016</v>
      </c>
    </row>
    <row r="22" spans="1:6" ht="12.75">
      <c r="A22" s="4">
        <f t="shared" si="0"/>
        <v>18</v>
      </c>
      <c r="B22" s="4">
        <f t="shared" si="1"/>
        <v>78</v>
      </c>
      <c r="C22" s="5">
        <f>Input!$D$15</f>
        <v>877.5715700887987</v>
      </c>
      <c r="D22" s="6">
        <f>-PPMT(Input!$D$14/12,$B$4-B23,$B$4,$F$4)</f>
        <v>557.5100099813201</v>
      </c>
      <c r="E22" s="6">
        <f>-IPMT(Input!$D$14/12,$B$4-B23,$B$4,$F$4)</f>
        <v>320.06156010748043</v>
      </c>
      <c r="F22" s="9">
        <f t="shared" si="2"/>
        <v>54867.696018425224</v>
      </c>
    </row>
    <row r="23" spans="1:6" ht="12.75">
      <c r="A23" s="4">
        <f t="shared" si="0"/>
        <v>19</v>
      </c>
      <c r="B23" s="4">
        <f t="shared" si="1"/>
        <v>77</v>
      </c>
      <c r="C23" s="5">
        <f>Input!$D$15</f>
        <v>877.5715700887987</v>
      </c>
      <c r="D23" s="6">
        <f>-PPMT(Input!$D$14/12,$B$4-B24,$B$4,$F$4)</f>
        <v>560.7621517062112</v>
      </c>
      <c r="E23" s="6">
        <f>-IPMT(Input!$D$14/12,$B$4-B24,$B$4,$F$4)</f>
        <v>316.80941838258946</v>
      </c>
      <c r="F23" s="9">
        <f t="shared" si="2"/>
        <v>54310.1860084439</v>
      </c>
    </row>
    <row r="24" spans="1:6" ht="12.75">
      <c r="A24" s="4">
        <f t="shared" si="0"/>
        <v>20</v>
      </c>
      <c r="B24" s="4">
        <f t="shared" si="1"/>
        <v>76</v>
      </c>
      <c r="C24" s="5">
        <f>Input!$D$15</f>
        <v>877.5715700887987</v>
      </c>
      <c r="D24" s="6">
        <f>-PPMT(Input!$D$14/12,$B$4-B25,$B$4,$F$4)</f>
        <v>564.0332642578308</v>
      </c>
      <c r="E24" s="6">
        <f>-IPMT(Input!$D$14/12,$B$4-B25,$B$4,$F$4)</f>
        <v>313.5383058309699</v>
      </c>
      <c r="F24" s="9">
        <f t="shared" si="2"/>
        <v>53749.42385673769</v>
      </c>
    </row>
    <row r="25" spans="1:6" ht="12.75">
      <c r="A25" s="4">
        <f t="shared" si="0"/>
        <v>21</v>
      </c>
      <c r="B25" s="4">
        <f t="shared" si="1"/>
        <v>75</v>
      </c>
      <c r="C25" s="5">
        <f>Input!$D$15</f>
        <v>877.5715700887987</v>
      </c>
      <c r="D25" s="6">
        <f>-PPMT(Input!$D$14/12,$B$4-B26,$B$4,$F$4)</f>
        <v>567.3234582993348</v>
      </c>
      <c r="E25" s="6">
        <f>-IPMT(Input!$D$14/12,$B$4-B26,$B$4,$F$4)</f>
        <v>310.24811178946584</v>
      </c>
      <c r="F25" s="9">
        <f t="shared" si="2"/>
        <v>53185.39059247986</v>
      </c>
    </row>
    <row r="26" spans="1:6" ht="12.75">
      <c r="A26" s="4">
        <f t="shared" si="0"/>
        <v>22</v>
      </c>
      <c r="B26" s="4">
        <f t="shared" si="1"/>
        <v>74</v>
      </c>
      <c r="C26" s="5">
        <f>Input!$D$15</f>
        <v>877.5715700887987</v>
      </c>
      <c r="D26" s="6">
        <f>-PPMT(Input!$D$14/12,$B$4-B27,$B$4,$F$4)</f>
        <v>570.6328451394141</v>
      </c>
      <c r="E26" s="6">
        <f>-IPMT(Input!$D$14/12,$B$4-B27,$B$4,$F$4)</f>
        <v>306.9387249493864</v>
      </c>
      <c r="F26" s="9">
        <f t="shared" si="2"/>
        <v>52618.06713418053</v>
      </c>
    </row>
    <row r="27" spans="1:6" ht="12.75">
      <c r="A27" s="4">
        <f t="shared" si="0"/>
        <v>23</v>
      </c>
      <c r="B27" s="4">
        <f t="shared" si="1"/>
        <v>73</v>
      </c>
      <c r="C27" s="5">
        <f>Input!$D$15</f>
        <v>877.5715700887987</v>
      </c>
      <c r="D27" s="6">
        <f>-PPMT(Input!$D$14/12,$B$4-B28,$B$4,$F$4)</f>
        <v>573.9615367360608</v>
      </c>
      <c r="E27" s="6">
        <f>-IPMT(Input!$D$14/12,$B$4-B28,$B$4,$F$4)</f>
        <v>303.61003335273983</v>
      </c>
      <c r="F27" s="9">
        <f t="shared" si="2"/>
        <v>52047.43428904111</v>
      </c>
    </row>
    <row r="28" spans="1:6" ht="12.75">
      <c r="A28" s="1">
        <f t="shared" si="0"/>
        <v>24</v>
      </c>
      <c r="B28" s="2">
        <f t="shared" si="1"/>
        <v>72</v>
      </c>
      <c r="C28" s="14">
        <f>Input!$D$15</f>
        <v>877.5715700887987</v>
      </c>
      <c r="D28" s="15">
        <f>-PPMT(Input!$D$14/12,$B$4-B29,$B$4,$F$4)</f>
        <v>577.3096457003544</v>
      </c>
      <c r="E28" s="15">
        <f>-IPMT(Input!$D$14/12,$B$4-B29,$B$4,$F$4)</f>
        <v>300.2619243884462</v>
      </c>
      <c r="F28" s="12">
        <f t="shared" si="2"/>
        <v>51473.47275230505</v>
      </c>
    </row>
    <row r="29" spans="1:6" ht="12.75">
      <c r="A29" s="4">
        <f t="shared" si="0"/>
        <v>25</v>
      </c>
      <c r="B29" s="4">
        <f t="shared" si="1"/>
        <v>71</v>
      </c>
      <c r="C29" s="5">
        <f>Input!$D$15</f>
        <v>877.5715700887987</v>
      </c>
      <c r="D29" s="6">
        <f>-PPMT(Input!$D$14/12,$B$4-B30,$B$4,$F$4)</f>
        <v>580.6772853002732</v>
      </c>
      <c r="E29" s="6">
        <f>-IPMT(Input!$D$14/12,$B$4-B30,$B$4,$F$4)</f>
        <v>296.89428478852744</v>
      </c>
      <c r="F29" s="9">
        <f t="shared" si="2"/>
        <v>50896.1631066047</v>
      </c>
    </row>
    <row r="30" spans="1:6" ht="12.75">
      <c r="A30" s="4">
        <f t="shared" si="0"/>
        <v>26</v>
      </c>
      <c r="B30" s="4">
        <f t="shared" si="1"/>
        <v>70</v>
      </c>
      <c r="C30" s="5">
        <f>Input!$D$15</f>
        <v>877.5715700887987</v>
      </c>
      <c r="D30" s="6">
        <f>-PPMT(Input!$D$14/12,$B$4-B31,$B$4,$F$4)</f>
        <v>584.0645694645248</v>
      </c>
      <c r="E30" s="6">
        <f>-IPMT(Input!$D$14/12,$B$4-B31,$B$4,$F$4)</f>
        <v>293.5070006242758</v>
      </c>
      <c r="F30" s="9">
        <f t="shared" si="2"/>
        <v>50315.48582130442</v>
      </c>
    </row>
    <row r="31" spans="1:6" ht="12.75">
      <c r="A31" s="4">
        <f t="shared" si="0"/>
        <v>27</v>
      </c>
      <c r="B31" s="4">
        <f t="shared" si="1"/>
        <v>69</v>
      </c>
      <c r="C31" s="5">
        <f>Input!$D$15</f>
        <v>877.5715700887987</v>
      </c>
      <c r="D31" s="6">
        <f>-PPMT(Input!$D$14/12,$B$4-B32,$B$4,$F$4)</f>
        <v>587.4716127864011</v>
      </c>
      <c r="E31" s="6">
        <f>-IPMT(Input!$D$14/12,$B$4-B32,$B$4,$F$4)</f>
        <v>290.09995730239945</v>
      </c>
      <c r="F31" s="9">
        <f t="shared" si="2"/>
        <v>49731.42125183989</v>
      </c>
    </row>
    <row r="32" spans="1:6" ht="12.75">
      <c r="A32" s="4">
        <f t="shared" si="0"/>
        <v>28</v>
      </c>
      <c r="B32" s="4">
        <f t="shared" si="1"/>
        <v>68</v>
      </c>
      <c r="C32" s="5">
        <f>Input!$D$15</f>
        <v>877.5715700887987</v>
      </c>
      <c r="D32" s="6">
        <f>-PPMT(Input!$D$14/12,$B$4-B33,$B$4,$F$4)</f>
        <v>590.8985305276551</v>
      </c>
      <c r="E32" s="6">
        <f>-IPMT(Input!$D$14/12,$B$4-B33,$B$4,$F$4)</f>
        <v>286.6730395611454</v>
      </c>
      <c r="F32" s="9">
        <f t="shared" si="2"/>
        <v>49143.94963905349</v>
      </c>
    </row>
    <row r="33" spans="1:6" ht="12.75">
      <c r="A33" s="4">
        <f t="shared" si="0"/>
        <v>29</v>
      </c>
      <c r="B33" s="4">
        <f t="shared" si="1"/>
        <v>67</v>
      </c>
      <c r="C33" s="5">
        <f>Input!$D$15</f>
        <v>877.5715700887987</v>
      </c>
      <c r="D33" s="6">
        <f>-PPMT(Input!$D$14/12,$B$4-B34,$B$4,$F$4)</f>
        <v>594.3454386223998</v>
      </c>
      <c r="E33" s="6">
        <f>-IPMT(Input!$D$14/12,$B$4-B34,$B$4,$F$4)</f>
        <v>283.2261314664007</v>
      </c>
      <c r="F33" s="9">
        <f t="shared" si="2"/>
        <v>48553.05110852583</v>
      </c>
    </row>
    <row r="34" spans="1:6" ht="12.75">
      <c r="A34" s="4">
        <f t="shared" si="0"/>
        <v>30</v>
      </c>
      <c r="B34" s="4">
        <f t="shared" si="1"/>
        <v>66</v>
      </c>
      <c r="C34" s="5">
        <f>Input!$D$15</f>
        <v>877.5715700887987</v>
      </c>
      <c r="D34" s="6">
        <f>-PPMT(Input!$D$14/12,$B$4-B35,$B$4,$F$4)</f>
        <v>597.8124536810305</v>
      </c>
      <c r="E34" s="6">
        <f>-IPMT(Input!$D$14/12,$B$4-B35,$B$4,$F$4)</f>
        <v>279.7591164077701</v>
      </c>
      <c r="F34" s="9">
        <f t="shared" si="2"/>
        <v>47958.70566990344</v>
      </c>
    </row>
    <row r="35" spans="1:6" ht="12.75">
      <c r="A35" s="4">
        <f t="shared" si="0"/>
        <v>31</v>
      </c>
      <c r="B35" s="4">
        <f t="shared" si="1"/>
        <v>65</v>
      </c>
      <c r="C35" s="5">
        <f>Input!$D$15</f>
        <v>877.5715700887987</v>
      </c>
      <c r="D35" s="6">
        <f>-PPMT(Input!$D$14/12,$B$4-B36,$B$4,$F$4)</f>
        <v>601.2996929941698</v>
      </c>
      <c r="E35" s="6">
        <f>-IPMT(Input!$D$14/12,$B$4-B36,$B$4,$F$4)</f>
        <v>276.2718770946307</v>
      </c>
      <c r="F35" s="9">
        <f t="shared" si="2"/>
        <v>47360.89321622241</v>
      </c>
    </row>
    <row r="36" spans="1:6" ht="12.75">
      <c r="A36" s="4">
        <f t="shared" si="0"/>
        <v>32</v>
      </c>
      <c r="B36" s="4">
        <f t="shared" si="1"/>
        <v>64</v>
      </c>
      <c r="C36" s="5">
        <f>Input!$D$15</f>
        <v>877.5715700887987</v>
      </c>
      <c r="D36" s="6">
        <f>-PPMT(Input!$D$14/12,$B$4-B37,$B$4,$F$4)</f>
        <v>604.8072745366359</v>
      </c>
      <c r="E36" s="6">
        <f>-IPMT(Input!$D$14/12,$B$4-B37,$B$4,$F$4)</f>
        <v>272.76429555216475</v>
      </c>
      <c r="F36" s="9">
        <f t="shared" si="2"/>
        <v>46759.593523228235</v>
      </c>
    </row>
    <row r="37" spans="1:6" ht="12.75">
      <c r="A37" s="4">
        <f t="shared" si="0"/>
        <v>33</v>
      </c>
      <c r="B37" s="4">
        <f t="shared" si="1"/>
        <v>63</v>
      </c>
      <c r="C37" s="5">
        <f>Input!$D$15</f>
        <v>877.5715700887987</v>
      </c>
      <c r="D37" s="6">
        <f>-PPMT(Input!$D$14/12,$B$4-B38,$B$4,$F$4)</f>
        <v>608.3353169714328</v>
      </c>
      <c r="E37" s="6">
        <f>-IPMT(Input!$D$14/12,$B$4-B38,$B$4,$F$4)</f>
        <v>269.2362531173677</v>
      </c>
      <c r="F37" s="9">
        <f t="shared" si="2"/>
        <v>46154.7862486916</v>
      </c>
    </row>
    <row r="38" spans="1:6" ht="12.75">
      <c r="A38" s="4">
        <f t="shared" si="0"/>
        <v>34</v>
      </c>
      <c r="B38" s="4">
        <f t="shared" si="1"/>
        <v>62</v>
      </c>
      <c r="C38" s="5">
        <f>Input!$D$15</f>
        <v>877.5715700887987</v>
      </c>
      <c r="D38" s="6">
        <f>-PPMT(Input!$D$14/12,$B$4-B39,$B$4,$F$4)</f>
        <v>611.8839396537662</v>
      </c>
      <c r="E38" s="6">
        <f>-IPMT(Input!$D$14/12,$B$4-B39,$B$4,$F$4)</f>
        <v>265.68763043503435</v>
      </c>
      <c r="F38" s="9">
        <f t="shared" si="2"/>
        <v>45546.45093172017</v>
      </c>
    </row>
    <row r="39" spans="1:6" ht="12.75">
      <c r="A39" s="4">
        <f t="shared" si="0"/>
        <v>35</v>
      </c>
      <c r="B39" s="4">
        <f t="shared" si="1"/>
        <v>61</v>
      </c>
      <c r="C39" s="5">
        <f>Input!$D$15</f>
        <v>877.5715700887987</v>
      </c>
      <c r="D39" s="6">
        <f>-PPMT(Input!$D$14/12,$B$4-B40,$B$4,$F$4)</f>
        <v>615.4532626350799</v>
      </c>
      <c r="E39" s="6">
        <f>-IPMT(Input!$D$14/12,$B$4-B40,$B$4,$F$4)</f>
        <v>262.1183074537207</v>
      </c>
      <c r="F39" s="9">
        <f t="shared" si="2"/>
        <v>44934.5669920664</v>
      </c>
    </row>
    <row r="40" spans="1:6" ht="12.75">
      <c r="A40" s="1">
        <f t="shared" si="0"/>
        <v>36</v>
      </c>
      <c r="B40" s="2">
        <f t="shared" si="1"/>
        <v>60</v>
      </c>
      <c r="C40" s="14">
        <f>Input!$D$15</f>
        <v>877.5715700887987</v>
      </c>
      <c r="D40" s="15">
        <f>-PPMT(Input!$D$14/12,$B$4-B41,$B$4,$F$4)</f>
        <v>619.0434066671178</v>
      </c>
      <c r="E40" s="15">
        <f>-IPMT(Input!$D$14/12,$B$4-B41,$B$4,$F$4)</f>
        <v>258.52816342168273</v>
      </c>
      <c r="F40" s="12">
        <f t="shared" si="2"/>
        <v>44319.11372943132</v>
      </c>
    </row>
    <row r="41" spans="1:6" ht="12.75">
      <c r="A41" s="4">
        <f t="shared" si="0"/>
        <v>37</v>
      </c>
      <c r="B41" s="4">
        <f t="shared" si="1"/>
        <v>59</v>
      </c>
      <c r="C41" s="5">
        <f>Input!$D$15</f>
        <v>877.5715700887987</v>
      </c>
      <c r="D41" s="6">
        <f>-PPMT(Input!$D$14/12,$B$4-B42,$B$4,$F$4)</f>
        <v>622.6544932060093</v>
      </c>
      <c r="E41" s="6">
        <f>-IPMT(Input!$D$14/12,$B$4-B42,$B$4,$F$4)</f>
        <v>254.91707688279124</v>
      </c>
      <c r="F41" s="9">
        <f t="shared" si="2"/>
        <v>43700.07032276421</v>
      </c>
    </row>
    <row r="42" spans="1:6" ht="12.75">
      <c r="A42" s="4">
        <f t="shared" si="0"/>
        <v>38</v>
      </c>
      <c r="B42" s="4">
        <f t="shared" si="1"/>
        <v>58</v>
      </c>
      <c r="C42" s="5">
        <f>Input!$D$15</f>
        <v>877.5715700887987</v>
      </c>
      <c r="D42" s="6">
        <f>-PPMT(Input!$D$14/12,$B$4-B43,$B$4,$F$4)</f>
        <v>626.2866444163777</v>
      </c>
      <c r="E42" s="6">
        <f>-IPMT(Input!$D$14/12,$B$4-B43,$B$4,$F$4)</f>
        <v>251.28492567242284</v>
      </c>
      <c r="F42" s="9">
        <f t="shared" si="2"/>
        <v>43077.4158295582</v>
      </c>
    </row>
    <row r="43" spans="1:6" ht="12.75">
      <c r="A43" s="4">
        <f t="shared" si="0"/>
        <v>39</v>
      </c>
      <c r="B43" s="4">
        <f t="shared" si="1"/>
        <v>57</v>
      </c>
      <c r="C43" s="5">
        <f>Input!$D$15</f>
        <v>877.5715700887987</v>
      </c>
      <c r="D43" s="6">
        <f>-PPMT(Input!$D$14/12,$B$4-B44,$B$4,$F$4)</f>
        <v>629.9399831754733</v>
      </c>
      <c r="E43" s="6">
        <f>-IPMT(Input!$D$14/12,$B$4-B44,$B$4,$F$4)</f>
        <v>247.6315869133273</v>
      </c>
      <c r="F43" s="9">
        <f t="shared" si="2"/>
        <v>42451.12918514182</v>
      </c>
    </row>
    <row r="44" spans="1:6" ht="12.75">
      <c r="A44" s="4">
        <f t="shared" si="0"/>
        <v>40</v>
      </c>
      <c r="B44" s="4">
        <f t="shared" si="1"/>
        <v>56</v>
      </c>
      <c r="C44" s="5">
        <f>Input!$D$15</f>
        <v>877.5715700887987</v>
      </c>
      <c r="D44" s="6">
        <f>-PPMT(Input!$D$14/12,$B$4-B45,$B$4,$F$4)</f>
        <v>633.6146330773302</v>
      </c>
      <c r="E44" s="6">
        <f>-IPMT(Input!$D$14/12,$B$4-B45,$B$4,$F$4)</f>
        <v>243.9569370114704</v>
      </c>
      <c r="F44" s="9">
        <f t="shared" si="2"/>
        <v>41821.18920196635</v>
      </c>
    </row>
    <row r="45" spans="1:6" ht="12.75">
      <c r="A45" s="4">
        <f t="shared" si="0"/>
        <v>41</v>
      </c>
      <c r="B45" s="4">
        <f t="shared" si="1"/>
        <v>55</v>
      </c>
      <c r="C45" s="5">
        <f>Input!$D$15</f>
        <v>877.5715700887987</v>
      </c>
      <c r="D45" s="6">
        <f>-PPMT(Input!$D$14/12,$B$4-B46,$B$4,$F$4)</f>
        <v>637.3107184369479</v>
      </c>
      <c r="E45" s="6">
        <f>-IPMT(Input!$D$14/12,$B$4-B46,$B$4,$F$4)</f>
        <v>240.26085165185262</v>
      </c>
      <c r="F45" s="9">
        <f t="shared" si="2"/>
        <v>41187.57456888902</v>
      </c>
    </row>
    <row r="46" spans="1:6" ht="12.75">
      <c r="A46" s="4">
        <f t="shared" si="0"/>
        <v>42</v>
      </c>
      <c r="B46" s="4">
        <f t="shared" si="1"/>
        <v>54</v>
      </c>
      <c r="C46" s="5">
        <f>Input!$D$15</f>
        <v>877.5715700887987</v>
      </c>
      <c r="D46" s="6">
        <f>-PPMT(Input!$D$14/12,$B$4-B47,$B$4,$F$4)</f>
        <v>641.0283642944969</v>
      </c>
      <c r="E46" s="6">
        <f>-IPMT(Input!$D$14/12,$B$4-B47,$B$4,$F$4)</f>
        <v>236.54320579430373</v>
      </c>
      <c r="F46" s="9">
        <f t="shared" si="2"/>
        <v>40550.263850452066</v>
      </c>
    </row>
    <row r="47" spans="1:6" ht="12.75">
      <c r="A47" s="4">
        <f t="shared" si="0"/>
        <v>43</v>
      </c>
      <c r="B47" s="4">
        <f t="shared" si="1"/>
        <v>53</v>
      </c>
      <c r="C47" s="5">
        <f>Input!$D$15</f>
        <v>877.5715700887987</v>
      </c>
      <c r="D47" s="6">
        <f>-PPMT(Input!$D$14/12,$B$4-B48,$B$4,$F$4)</f>
        <v>644.7676964195481</v>
      </c>
      <c r="E47" s="6">
        <f>-IPMT(Input!$D$14/12,$B$4-B48,$B$4,$F$4)</f>
        <v>232.8038736692525</v>
      </c>
      <c r="F47" s="9">
        <f t="shared" si="2"/>
        <v>39909.235486157566</v>
      </c>
    </row>
    <row r="48" spans="1:6" ht="12.75">
      <c r="A48" s="4">
        <f t="shared" si="0"/>
        <v>44</v>
      </c>
      <c r="B48" s="4">
        <f t="shared" si="1"/>
        <v>52</v>
      </c>
      <c r="C48" s="5">
        <f>Input!$D$15</f>
        <v>877.5715700887987</v>
      </c>
      <c r="D48" s="6">
        <f>-PPMT(Input!$D$14/12,$B$4-B49,$B$4,$F$4)</f>
        <v>648.5288413153287</v>
      </c>
      <c r="E48" s="6">
        <f>-IPMT(Input!$D$14/12,$B$4-B49,$B$4,$F$4)</f>
        <v>229.04272877347185</v>
      </c>
      <c r="F48" s="9">
        <f t="shared" si="2"/>
        <v>39264.46778973802</v>
      </c>
    </row>
    <row r="49" spans="1:6" ht="12.75">
      <c r="A49" s="4">
        <f t="shared" si="0"/>
        <v>45</v>
      </c>
      <c r="B49" s="4">
        <f t="shared" si="1"/>
        <v>51</v>
      </c>
      <c r="C49" s="5">
        <f>Input!$D$15</f>
        <v>877.5715700887987</v>
      </c>
      <c r="D49" s="6">
        <f>-PPMT(Input!$D$14/12,$B$4-B50,$B$4,$F$4)</f>
        <v>652.3119262230015</v>
      </c>
      <c r="E49" s="6">
        <f>-IPMT(Input!$D$14/12,$B$4-B50,$B$4,$F$4)</f>
        <v>225.2596438657991</v>
      </c>
      <c r="F49" s="9">
        <f t="shared" si="2"/>
        <v>38615.938948422685</v>
      </c>
    </row>
    <row r="50" spans="1:6" ht="12.75">
      <c r="A50" s="4">
        <f t="shared" si="0"/>
        <v>46</v>
      </c>
      <c r="B50" s="4">
        <f t="shared" si="1"/>
        <v>50</v>
      </c>
      <c r="C50" s="5">
        <f>Input!$D$15</f>
        <v>877.5715700887987</v>
      </c>
      <c r="D50" s="6">
        <f>-PPMT(Input!$D$14/12,$B$4-B51,$B$4,$F$4)</f>
        <v>656.117079125969</v>
      </c>
      <c r="E50" s="6">
        <f>-IPMT(Input!$D$14/12,$B$4-B51,$B$4,$F$4)</f>
        <v>221.45449096283158</v>
      </c>
      <c r="F50" s="9">
        <f t="shared" si="2"/>
        <v>37963.62702219968</v>
      </c>
    </row>
    <row r="51" spans="1:6" ht="12.75">
      <c r="A51" s="4">
        <f t="shared" si="0"/>
        <v>47</v>
      </c>
      <c r="B51" s="4">
        <f t="shared" si="1"/>
        <v>49</v>
      </c>
      <c r="C51" s="5">
        <f>Input!$D$15</f>
        <v>877.5715700887987</v>
      </c>
      <c r="D51" s="6">
        <f>-PPMT(Input!$D$14/12,$B$4-B52,$B$4,$F$4)</f>
        <v>659.9444287542038</v>
      </c>
      <c r="E51" s="6">
        <f>-IPMT(Input!$D$14/12,$B$4-B52,$B$4,$F$4)</f>
        <v>217.62714133459673</v>
      </c>
      <c r="F51" s="9">
        <f t="shared" si="2"/>
        <v>37307.50994307371</v>
      </c>
    </row>
    <row r="52" spans="1:6" ht="12.75">
      <c r="A52" s="1">
        <f t="shared" si="0"/>
        <v>48</v>
      </c>
      <c r="B52" s="2">
        <f t="shared" si="1"/>
        <v>48</v>
      </c>
      <c r="C52" s="14">
        <f>Input!$D$15</f>
        <v>877.5715700887987</v>
      </c>
      <c r="D52" s="15">
        <f>-PPMT(Input!$D$14/12,$B$4-B53,$B$4,$F$4)</f>
        <v>663.7941045886034</v>
      </c>
      <c r="E52" s="15">
        <f>-IPMT(Input!$D$14/12,$B$4-B53,$B$4,$F$4)</f>
        <v>213.7774655001972</v>
      </c>
      <c r="F52" s="12">
        <f t="shared" si="2"/>
        <v>36647.5655143195</v>
      </c>
    </row>
    <row r="53" spans="1:6" ht="12.75">
      <c r="A53" s="4">
        <f t="shared" si="0"/>
        <v>49</v>
      </c>
      <c r="B53" s="4">
        <f t="shared" si="1"/>
        <v>47</v>
      </c>
      <c r="C53" s="5">
        <f>Input!$D$15</f>
        <v>877.5715700887987</v>
      </c>
      <c r="D53" s="6">
        <f>-PPMT(Input!$D$14/12,$B$4-B54,$B$4,$F$4)</f>
        <v>667.6662368653703</v>
      </c>
      <c r="E53" s="6">
        <f>-IPMT(Input!$D$14/12,$B$4-B54,$B$4,$F$4)</f>
        <v>209.90533322343038</v>
      </c>
      <c r="F53" s="9">
        <f t="shared" si="2"/>
        <v>35983.7714097309</v>
      </c>
    </row>
    <row r="54" spans="1:6" ht="12.75">
      <c r="A54" s="4">
        <f t="shared" si="0"/>
        <v>50</v>
      </c>
      <c r="B54" s="4">
        <f t="shared" si="1"/>
        <v>46</v>
      </c>
      <c r="C54" s="5">
        <f>Input!$D$15</f>
        <v>877.5715700887987</v>
      </c>
      <c r="D54" s="6">
        <f>-PPMT(Input!$D$14/12,$B$4-B55,$B$4,$F$4)</f>
        <v>671.5609565804183</v>
      </c>
      <c r="E54" s="6">
        <f>-IPMT(Input!$D$14/12,$B$4-B55,$B$4,$F$4)</f>
        <v>206.0106135083824</v>
      </c>
      <c r="F54" s="9">
        <f t="shared" si="2"/>
        <v>35316.10517286553</v>
      </c>
    </row>
    <row r="55" spans="1:6" ht="12.75">
      <c r="A55" s="4">
        <f t="shared" si="0"/>
        <v>51</v>
      </c>
      <c r="B55" s="4">
        <f t="shared" si="1"/>
        <v>45</v>
      </c>
      <c r="C55" s="5">
        <f>Input!$D$15</f>
        <v>877.5715700887987</v>
      </c>
      <c r="D55" s="6">
        <f>-PPMT(Input!$D$14/12,$B$4-B56,$B$4,$F$4)</f>
        <v>675.478395493804</v>
      </c>
      <c r="E55" s="6">
        <f>-IPMT(Input!$D$14/12,$B$4-B56,$B$4,$F$4)</f>
        <v>202.0931745949966</v>
      </c>
      <c r="F55" s="9">
        <f t="shared" si="2"/>
        <v>34644.54421628511</v>
      </c>
    </row>
    <row r="56" spans="1:6" ht="12.75">
      <c r="A56" s="4">
        <f t="shared" si="0"/>
        <v>52</v>
      </c>
      <c r="B56" s="4">
        <f t="shared" si="1"/>
        <v>44</v>
      </c>
      <c r="C56" s="5">
        <f>Input!$D$15</f>
        <v>877.5715700887987</v>
      </c>
      <c r="D56" s="6">
        <f>-PPMT(Input!$D$14/12,$B$4-B57,$B$4,$F$4)</f>
        <v>679.4186861341844</v>
      </c>
      <c r="E56" s="6">
        <f>-IPMT(Input!$D$14/12,$B$4-B57,$B$4,$F$4)</f>
        <v>198.1528839546161</v>
      </c>
      <c r="F56" s="9">
        <f t="shared" si="2"/>
        <v>33969.06582079131</v>
      </c>
    </row>
    <row r="57" spans="1:6" ht="12.75">
      <c r="A57" s="4">
        <f t="shared" si="0"/>
        <v>53</v>
      </c>
      <c r="B57" s="4">
        <f t="shared" si="1"/>
        <v>43</v>
      </c>
      <c r="C57" s="5">
        <f>Input!$D$15</f>
        <v>877.5715700887987</v>
      </c>
      <c r="D57" s="6">
        <f>-PPMT(Input!$D$14/12,$B$4-B58,$B$4,$F$4)</f>
        <v>683.3819618033007</v>
      </c>
      <c r="E57" s="6">
        <f>-IPMT(Input!$D$14/12,$B$4-B58,$B$4,$F$4)</f>
        <v>194.18960828550001</v>
      </c>
      <c r="F57" s="9">
        <f t="shared" si="2"/>
        <v>33289.64713465712</v>
      </c>
    </row>
    <row r="58" spans="1:6" ht="12.75">
      <c r="A58" s="4">
        <f t="shared" si="0"/>
        <v>54</v>
      </c>
      <c r="B58" s="4">
        <f t="shared" si="1"/>
        <v>42</v>
      </c>
      <c r="C58" s="5">
        <f>Input!$D$15</f>
        <v>877.5715700887987</v>
      </c>
      <c r="D58" s="6">
        <f>-PPMT(Input!$D$14/12,$B$4-B59,$B$4,$F$4)</f>
        <v>687.3683565804865</v>
      </c>
      <c r="E58" s="6">
        <f>-IPMT(Input!$D$14/12,$B$4-B59,$B$4,$F$4)</f>
        <v>190.20321350831406</v>
      </c>
      <c r="F58" s="9">
        <f t="shared" si="2"/>
        <v>32606.26517285382</v>
      </c>
    </row>
    <row r="59" spans="1:6" ht="12.75">
      <c r="A59" s="4">
        <f t="shared" si="0"/>
        <v>55</v>
      </c>
      <c r="B59" s="4">
        <f t="shared" si="1"/>
        <v>41</v>
      </c>
      <c r="C59" s="5">
        <f>Input!$D$15</f>
        <v>877.5715700887987</v>
      </c>
      <c r="D59" s="6">
        <f>-PPMT(Input!$D$14/12,$B$4-B60,$B$4,$F$4)</f>
        <v>691.3780053272061</v>
      </c>
      <c r="E59" s="6">
        <f>-IPMT(Input!$D$14/12,$B$4-B60,$B$4,$F$4)</f>
        <v>186.1935647615946</v>
      </c>
      <c r="F59" s="9">
        <f t="shared" si="2"/>
        <v>31918.896816273333</v>
      </c>
    </row>
    <row r="60" spans="1:6" ht="12.75">
      <c r="A60" s="4">
        <f t="shared" si="0"/>
        <v>56</v>
      </c>
      <c r="B60" s="4">
        <f t="shared" si="1"/>
        <v>40</v>
      </c>
      <c r="C60" s="5">
        <f>Input!$D$15</f>
        <v>877.5715700887987</v>
      </c>
      <c r="D60" s="6">
        <f>-PPMT(Input!$D$14/12,$B$4-B61,$B$4,$F$4)</f>
        <v>695.4110436916147</v>
      </c>
      <c r="E60" s="6">
        <f>-IPMT(Input!$D$14/12,$B$4-B61,$B$4,$F$4)</f>
        <v>182.16052639718586</v>
      </c>
      <c r="F60" s="9">
        <f t="shared" si="2"/>
        <v>31227.518810946127</v>
      </c>
    </row>
    <row r="61" spans="1:6" ht="12.75">
      <c r="A61" s="4">
        <f t="shared" si="0"/>
        <v>57</v>
      </c>
      <c r="B61" s="4">
        <f t="shared" si="1"/>
        <v>39</v>
      </c>
      <c r="C61" s="5">
        <f>Input!$D$15</f>
        <v>877.5715700887987</v>
      </c>
      <c r="D61" s="6">
        <f>-PPMT(Input!$D$14/12,$B$4-B62,$B$4,$F$4)</f>
        <v>699.4676081131491</v>
      </c>
      <c r="E61" s="6">
        <f>-IPMT(Input!$D$14/12,$B$4-B62,$B$4,$F$4)</f>
        <v>178.10396197565143</v>
      </c>
      <c r="F61" s="9">
        <f t="shared" si="2"/>
        <v>30532.10776725451</v>
      </c>
    </row>
    <row r="62" spans="1:6" ht="12.75">
      <c r="A62" s="4">
        <f t="shared" si="0"/>
        <v>58</v>
      </c>
      <c r="B62" s="4">
        <f t="shared" si="1"/>
        <v>38</v>
      </c>
      <c r="C62" s="5">
        <f>Input!$D$15</f>
        <v>877.5715700887987</v>
      </c>
      <c r="D62" s="6">
        <f>-PPMT(Input!$D$14/12,$B$4-B63,$B$4,$F$4)</f>
        <v>703.5478358271425</v>
      </c>
      <c r="E62" s="6">
        <f>-IPMT(Input!$D$14/12,$B$4-B63,$B$4,$F$4)</f>
        <v>174.0237342616581</v>
      </c>
      <c r="F62" s="9">
        <f t="shared" si="2"/>
        <v>29832.640159141363</v>
      </c>
    </row>
    <row r="63" spans="1:6" ht="12.75">
      <c r="A63" s="4">
        <f t="shared" si="0"/>
        <v>59</v>
      </c>
      <c r="B63" s="4">
        <f t="shared" si="1"/>
        <v>37</v>
      </c>
      <c r="C63" s="5">
        <f>Input!$D$15</f>
        <v>877.5715700887987</v>
      </c>
      <c r="D63" s="6">
        <f>-PPMT(Input!$D$14/12,$B$4-B64,$B$4,$F$4)</f>
        <v>707.6518648694675</v>
      </c>
      <c r="E63" s="6">
        <f>-IPMT(Input!$D$14/12,$B$4-B64,$B$4,$F$4)</f>
        <v>169.91970521933308</v>
      </c>
      <c r="F63" s="9">
        <f t="shared" si="2"/>
        <v>29129.09232331422</v>
      </c>
    </row>
    <row r="64" spans="1:6" ht="12.75">
      <c r="A64" s="1">
        <f t="shared" si="0"/>
        <v>60</v>
      </c>
      <c r="B64" s="2">
        <f t="shared" si="1"/>
        <v>36</v>
      </c>
      <c r="C64" s="14">
        <f>Input!$D$15</f>
        <v>877.5715700887987</v>
      </c>
      <c r="D64" s="15">
        <f>-PPMT(Input!$D$14/12,$B$4-B65,$B$4,$F$4)</f>
        <v>711.7798340812061</v>
      </c>
      <c r="E64" s="15">
        <f>-IPMT(Input!$D$14/12,$B$4-B65,$B$4,$F$4)</f>
        <v>165.79173600759455</v>
      </c>
      <c r="F64" s="12">
        <f t="shared" si="2"/>
        <v>28421.44045844475</v>
      </c>
    </row>
    <row r="65" spans="1:6" ht="12.75">
      <c r="A65" s="4">
        <f t="shared" si="0"/>
        <v>61</v>
      </c>
      <c r="B65" s="4">
        <f t="shared" si="1"/>
        <v>35</v>
      </c>
      <c r="C65" s="5">
        <f>Input!$D$15</f>
        <v>877.5715700887987</v>
      </c>
      <c r="D65" s="6">
        <f>-PPMT(Input!$D$14/12,$B$4-B66,$B$4,$F$4)</f>
        <v>715.9318831133464</v>
      </c>
      <c r="E65" s="6">
        <f>-IPMT(Input!$D$14/12,$B$4-B66,$B$4,$F$4)</f>
        <v>161.63968697545414</v>
      </c>
      <c r="F65" s="9">
        <f t="shared" si="2"/>
        <v>27709.660624363543</v>
      </c>
    </row>
    <row r="66" spans="1:6" ht="12.75">
      <c r="A66" s="4">
        <f t="shared" si="0"/>
        <v>62</v>
      </c>
      <c r="B66" s="4">
        <f t="shared" si="1"/>
        <v>34</v>
      </c>
      <c r="C66" s="5">
        <f>Input!$D$15</f>
        <v>877.5715700887987</v>
      </c>
      <c r="D66" s="6">
        <f>-PPMT(Input!$D$14/12,$B$4-B67,$B$4,$F$4)</f>
        <v>720.1081524315076</v>
      </c>
      <c r="E66" s="6">
        <f>-IPMT(Input!$D$14/12,$B$4-B67,$B$4,$F$4)</f>
        <v>157.46341765729298</v>
      </c>
      <c r="F66" s="9">
        <f t="shared" si="2"/>
        <v>26993.728741250197</v>
      </c>
    </row>
    <row r="67" spans="1:6" ht="12.75">
      <c r="A67" s="4">
        <f t="shared" si="0"/>
        <v>63</v>
      </c>
      <c r="B67" s="4">
        <f t="shared" si="1"/>
        <v>33</v>
      </c>
      <c r="C67" s="5">
        <f>Input!$D$15</f>
        <v>877.5715700887987</v>
      </c>
      <c r="D67" s="6">
        <f>-PPMT(Input!$D$14/12,$B$4-B68,$B$4,$F$4)</f>
        <v>724.3087833206914</v>
      </c>
      <c r="E67" s="6">
        <f>-IPMT(Input!$D$14/12,$B$4-B68,$B$4,$F$4)</f>
        <v>153.26278676810918</v>
      </c>
      <c r="F67" s="9">
        <f t="shared" si="2"/>
        <v>26273.62058881869</v>
      </c>
    </row>
    <row r="68" spans="1:6" ht="12.75">
      <c r="A68" s="4">
        <f t="shared" si="0"/>
        <v>64</v>
      </c>
      <c r="B68" s="4">
        <f t="shared" si="1"/>
        <v>32</v>
      </c>
      <c r="C68" s="5">
        <f>Input!$D$15</f>
        <v>877.5715700887987</v>
      </c>
      <c r="D68" s="6">
        <f>-PPMT(Input!$D$14/12,$B$4-B69,$B$4,$F$4)</f>
        <v>728.5339178900622</v>
      </c>
      <c r="E68" s="6">
        <f>-IPMT(Input!$D$14/12,$B$4-B69,$B$4,$F$4)</f>
        <v>149.03765219873847</v>
      </c>
      <c r="F68" s="9">
        <f t="shared" si="2"/>
        <v>25549.311805497997</v>
      </c>
    </row>
    <row r="69" spans="1:6" ht="12.75">
      <c r="A69" s="4">
        <f aca="true" t="shared" si="3" ref="A69:A132">$B$4-B69</f>
        <v>65</v>
      </c>
      <c r="B69" s="4">
        <f aca="true" t="shared" si="4" ref="B69:B132">B68-1</f>
        <v>31</v>
      </c>
      <c r="C69" s="5">
        <f>Input!$D$15</f>
        <v>877.5715700887987</v>
      </c>
      <c r="D69" s="6">
        <f>-PPMT(Input!$D$14/12,$B$4-B70,$B$4,$F$4)</f>
        <v>732.7836990777541</v>
      </c>
      <c r="E69" s="6">
        <f>-IPMT(Input!$D$14/12,$B$4-B70,$B$4,$F$4)</f>
        <v>144.78787101104643</v>
      </c>
      <c r="F69" s="9">
        <f aca="true" t="shared" si="5" ref="F69:F132">F68-D68</f>
        <v>24820.777887607936</v>
      </c>
    </row>
    <row r="70" spans="1:6" ht="12.75">
      <c r="A70" s="4">
        <f t="shared" si="3"/>
        <v>66</v>
      </c>
      <c r="B70" s="4">
        <f t="shared" si="4"/>
        <v>30</v>
      </c>
      <c r="C70" s="5">
        <f>Input!$D$15</f>
        <v>877.5715700887987</v>
      </c>
      <c r="D70" s="6">
        <f>-PPMT(Input!$D$14/12,$B$4-B71,$B$4,$F$4)</f>
        <v>737.0582706557077</v>
      </c>
      <c r="E70" s="6">
        <f>-IPMT(Input!$D$14/12,$B$4-B71,$B$4,$F$4)</f>
        <v>140.51329943309287</v>
      </c>
      <c r="F70" s="9">
        <f t="shared" si="5"/>
        <v>24087.99418853018</v>
      </c>
    </row>
    <row r="71" spans="1:6" ht="12.75">
      <c r="A71" s="4">
        <f t="shared" si="3"/>
        <v>67</v>
      </c>
      <c r="B71" s="4">
        <f t="shared" si="4"/>
        <v>29</v>
      </c>
      <c r="C71" s="5">
        <f>Input!$D$15</f>
        <v>877.5715700887987</v>
      </c>
      <c r="D71" s="6">
        <f>-PPMT(Input!$D$14/12,$B$4-B72,$B$4,$F$4)</f>
        <v>741.3577772345327</v>
      </c>
      <c r="E71" s="6">
        <f>-IPMT(Input!$D$14/12,$B$4-B72,$B$4,$F$4)</f>
        <v>136.2137928542679</v>
      </c>
      <c r="F71" s="9">
        <f t="shared" si="5"/>
        <v>23350.935917874474</v>
      </c>
    </row>
    <row r="72" spans="1:6" ht="12.75">
      <c r="A72" s="4">
        <f t="shared" si="3"/>
        <v>68</v>
      </c>
      <c r="B72" s="4">
        <f t="shared" si="4"/>
        <v>28</v>
      </c>
      <c r="C72" s="5">
        <f>Input!$D$15</f>
        <v>877.5715700887987</v>
      </c>
      <c r="D72" s="6">
        <f>-PPMT(Input!$D$14/12,$B$4-B73,$B$4,$F$4)</f>
        <v>745.6823642684008</v>
      </c>
      <c r="E72" s="6">
        <f>-IPMT(Input!$D$14/12,$B$4-B73,$B$4,$F$4)</f>
        <v>131.8892058203998</v>
      </c>
      <c r="F72" s="9">
        <f t="shared" si="5"/>
        <v>22609.57814063994</v>
      </c>
    </row>
    <row r="73" spans="1:6" ht="12.75">
      <c r="A73" s="4">
        <f t="shared" si="3"/>
        <v>69</v>
      </c>
      <c r="B73" s="4">
        <f t="shared" si="4"/>
        <v>27</v>
      </c>
      <c r="C73" s="5">
        <f>Input!$D$15</f>
        <v>877.5715700887987</v>
      </c>
      <c r="D73" s="6">
        <f>-PPMT(Input!$D$14/12,$B$4-B74,$B$4,$F$4)</f>
        <v>750.0321780599666</v>
      </c>
      <c r="E73" s="6">
        <f>-IPMT(Input!$D$14/12,$B$4-B74,$B$4,$F$4)</f>
        <v>127.53939202883411</v>
      </c>
      <c r="F73" s="9">
        <f t="shared" si="5"/>
        <v>21863.89577637154</v>
      </c>
    </row>
    <row r="74" spans="1:6" ht="12.75">
      <c r="A74" s="4">
        <f t="shared" si="3"/>
        <v>70</v>
      </c>
      <c r="B74" s="4">
        <f t="shared" si="4"/>
        <v>26</v>
      </c>
      <c r="C74" s="5">
        <f>Input!$D$15</f>
        <v>877.5715700887987</v>
      </c>
      <c r="D74" s="6">
        <f>-PPMT(Input!$D$14/12,$B$4-B75,$B$4,$F$4)</f>
        <v>754.4073657653162</v>
      </c>
      <c r="E74" s="6">
        <f>-IPMT(Input!$D$14/12,$B$4-B75,$B$4,$F$4)</f>
        <v>123.16420432348434</v>
      </c>
      <c r="F74" s="9">
        <f t="shared" si="5"/>
        <v>21113.863598311575</v>
      </c>
    </row>
    <row r="75" spans="1:6" ht="12.75">
      <c r="A75" s="4">
        <f t="shared" si="3"/>
        <v>71</v>
      </c>
      <c r="B75" s="4">
        <f t="shared" si="4"/>
        <v>25</v>
      </c>
      <c r="C75" s="5">
        <f>Input!$D$15</f>
        <v>877.5715700887987</v>
      </c>
      <c r="D75" s="6">
        <f>-PPMT(Input!$D$14/12,$B$4-B76,$B$4,$F$4)</f>
        <v>758.8080753989473</v>
      </c>
      <c r="E75" s="6">
        <f>-IPMT(Input!$D$14/12,$B$4-B76,$B$4,$F$4)</f>
        <v>118.76349468985332</v>
      </c>
      <c r="F75" s="9">
        <f t="shared" si="5"/>
        <v>20359.456232546258</v>
      </c>
    </row>
    <row r="76" spans="1:6" ht="12.75">
      <c r="A76" s="1">
        <f t="shared" si="3"/>
        <v>72</v>
      </c>
      <c r="B76" s="2">
        <f t="shared" si="4"/>
        <v>24</v>
      </c>
      <c r="C76" s="14">
        <f>Input!$D$15</f>
        <v>877.5715700887987</v>
      </c>
      <c r="D76" s="15">
        <f>-PPMT(Input!$D$14/12,$B$4-B77,$B$4,$F$4)</f>
        <v>763.2344558387745</v>
      </c>
      <c r="E76" s="15">
        <f>-IPMT(Input!$D$14/12,$B$4-B77,$B$4,$F$4)</f>
        <v>114.33711425002615</v>
      </c>
      <c r="F76" s="12">
        <f t="shared" si="5"/>
        <v>19600.64815714731</v>
      </c>
    </row>
    <row r="77" spans="1:6" ht="12.75">
      <c r="A77" s="4">
        <f t="shared" si="3"/>
        <v>73</v>
      </c>
      <c r="B77" s="4">
        <f t="shared" si="4"/>
        <v>23</v>
      </c>
      <c r="C77" s="5">
        <f>Input!$D$15</f>
        <v>877.5715700887987</v>
      </c>
      <c r="D77" s="6">
        <f>-PPMT(Input!$D$14/12,$B$4-B78,$B$4,$F$4)</f>
        <v>767.6866568311673</v>
      </c>
      <c r="E77" s="6">
        <f>-IPMT(Input!$D$14/12,$B$4-B78,$B$4,$F$4)</f>
        <v>109.88491325763327</v>
      </c>
      <c r="F77" s="9">
        <f t="shared" si="5"/>
        <v>18837.413701308535</v>
      </c>
    </row>
    <row r="78" spans="1:6" ht="12.75">
      <c r="A78" s="4">
        <f t="shared" si="3"/>
        <v>74</v>
      </c>
      <c r="B78" s="4">
        <f t="shared" si="4"/>
        <v>22</v>
      </c>
      <c r="C78" s="5">
        <f>Input!$D$15</f>
        <v>877.5715700887987</v>
      </c>
      <c r="D78" s="6">
        <f>-PPMT(Input!$D$14/12,$B$4-B79,$B$4,$F$4)</f>
        <v>772.1648289960158</v>
      </c>
      <c r="E78" s="6">
        <f>-IPMT(Input!$D$14/12,$B$4-B79,$B$4,$F$4)</f>
        <v>105.40674109278477</v>
      </c>
      <c r="F78" s="9">
        <f t="shared" si="5"/>
        <v>18069.727044477368</v>
      </c>
    </row>
    <row r="79" spans="1:6" ht="12.75">
      <c r="A79" s="4">
        <f t="shared" si="3"/>
        <v>75</v>
      </c>
      <c r="B79" s="4">
        <f t="shared" si="4"/>
        <v>21</v>
      </c>
      <c r="C79" s="5">
        <f>Input!$D$15</f>
        <v>877.5715700887987</v>
      </c>
      <c r="D79" s="6">
        <f>-PPMT(Input!$D$14/12,$B$4-B80,$B$4,$F$4)</f>
        <v>776.669123831826</v>
      </c>
      <c r="E79" s="6">
        <f>-IPMT(Input!$D$14/12,$B$4-B80,$B$4,$F$4)</f>
        <v>100.9024462569747</v>
      </c>
      <c r="F79" s="9">
        <f t="shared" si="5"/>
        <v>17297.562215481354</v>
      </c>
    </row>
    <row r="80" spans="1:6" ht="12.75">
      <c r="A80" s="4">
        <f t="shared" si="3"/>
        <v>76</v>
      </c>
      <c r="B80" s="4">
        <f t="shared" si="4"/>
        <v>20</v>
      </c>
      <c r="C80" s="5">
        <f>Input!$D$15</f>
        <v>877.5715700887987</v>
      </c>
      <c r="D80" s="6">
        <f>-PPMT(Input!$D$14/12,$B$4-B81,$B$4,$F$4)</f>
        <v>781.199693720845</v>
      </c>
      <c r="E80" s="6">
        <f>-IPMT(Input!$D$14/12,$B$4-B81,$B$4,$F$4)</f>
        <v>96.37187636795571</v>
      </c>
      <c r="F80" s="9">
        <f t="shared" si="5"/>
        <v>16520.893091649526</v>
      </c>
    </row>
    <row r="81" spans="1:6" ht="12.75">
      <c r="A81" s="4">
        <f t="shared" si="3"/>
        <v>77</v>
      </c>
      <c r="B81" s="4">
        <f t="shared" si="4"/>
        <v>19</v>
      </c>
      <c r="C81" s="5">
        <f>Input!$D$15</f>
        <v>877.5715700887987</v>
      </c>
      <c r="D81" s="6">
        <f>-PPMT(Input!$D$14/12,$B$4-B82,$B$4,$F$4)</f>
        <v>785.7566919342165</v>
      </c>
      <c r="E81" s="6">
        <f>-IPMT(Input!$D$14/12,$B$4-B82,$B$4,$F$4)</f>
        <v>91.81487815458412</v>
      </c>
      <c r="F81" s="9">
        <f t="shared" si="5"/>
        <v>15739.693397928682</v>
      </c>
    </row>
    <row r="82" spans="1:6" ht="12.75">
      <c r="A82" s="4">
        <f t="shared" si="3"/>
        <v>78</v>
      </c>
      <c r="B82" s="4">
        <f t="shared" si="4"/>
        <v>18</v>
      </c>
      <c r="C82" s="5">
        <f>Input!$D$15</f>
        <v>877.5715700887987</v>
      </c>
      <c r="D82" s="6">
        <f>-PPMT(Input!$D$14/12,$B$4-B83,$B$4,$F$4)</f>
        <v>790.3402726371661</v>
      </c>
      <c r="E82" s="6">
        <f>-IPMT(Input!$D$14/12,$B$4-B83,$B$4,$F$4)</f>
        <v>87.23129745163453</v>
      </c>
      <c r="F82" s="9">
        <f t="shared" si="5"/>
        <v>14953.936705994465</v>
      </c>
    </row>
    <row r="83" spans="1:6" ht="12.75">
      <c r="A83" s="4">
        <f t="shared" si="3"/>
        <v>79</v>
      </c>
      <c r="B83" s="4">
        <f t="shared" si="4"/>
        <v>17</v>
      </c>
      <c r="C83" s="5">
        <f>Input!$D$15</f>
        <v>877.5715700887987</v>
      </c>
      <c r="D83" s="6">
        <f>-PPMT(Input!$D$14/12,$B$4-B84,$B$4,$F$4)</f>
        <v>794.9505908942164</v>
      </c>
      <c r="E83" s="6">
        <f>-IPMT(Input!$D$14/12,$B$4-B84,$B$4,$F$4)</f>
        <v>82.6209791945844</v>
      </c>
      <c r="F83" s="9">
        <f t="shared" si="5"/>
        <v>14163.5964333573</v>
      </c>
    </row>
    <row r="84" spans="1:6" ht="12.75">
      <c r="A84" s="4">
        <f t="shared" si="3"/>
        <v>80</v>
      </c>
      <c r="B84" s="4">
        <f t="shared" si="4"/>
        <v>16</v>
      </c>
      <c r="C84" s="5">
        <f>Input!$D$15</f>
        <v>877.5715700887987</v>
      </c>
      <c r="D84" s="6">
        <f>-PPMT(Input!$D$14/12,$B$4-B85,$B$4,$F$4)</f>
        <v>799.5878026744325</v>
      </c>
      <c r="E84" s="6">
        <f>-IPMT(Input!$D$14/12,$B$4-B85,$B$4,$F$4)</f>
        <v>77.98376741436813</v>
      </c>
      <c r="F84" s="9">
        <f t="shared" si="5"/>
        <v>13368.645842463084</v>
      </c>
    </row>
    <row r="85" spans="1:6" ht="12.75">
      <c r="A85" s="4">
        <f t="shared" si="3"/>
        <v>81</v>
      </c>
      <c r="B85" s="4">
        <f t="shared" si="4"/>
        <v>15</v>
      </c>
      <c r="C85" s="5">
        <f>Input!$D$15</f>
        <v>877.5715700887987</v>
      </c>
      <c r="D85" s="6">
        <f>-PPMT(Input!$D$14/12,$B$4-B86,$B$4,$F$4)</f>
        <v>804.2520648566999</v>
      </c>
      <c r="E85" s="6">
        <f>-IPMT(Input!$D$14/12,$B$4-B86,$B$4,$F$4)</f>
        <v>73.31950523210061</v>
      </c>
      <c r="F85" s="9">
        <f t="shared" si="5"/>
        <v>12569.058039788652</v>
      </c>
    </row>
    <row r="86" spans="1:6" ht="12.75">
      <c r="A86" s="4">
        <f t="shared" si="3"/>
        <v>82</v>
      </c>
      <c r="B86" s="4">
        <f t="shared" si="4"/>
        <v>14</v>
      </c>
      <c r="C86" s="5">
        <f>Input!$D$15</f>
        <v>877.5715700887987</v>
      </c>
      <c r="D86" s="6">
        <f>-PPMT(Input!$D$14/12,$B$4-B87,$B$4,$F$4)</f>
        <v>808.9435352350307</v>
      </c>
      <c r="E86" s="6">
        <f>-IPMT(Input!$D$14/12,$B$4-B87,$B$4,$F$4)</f>
        <v>68.62803485376986</v>
      </c>
      <c r="F86" s="9">
        <f t="shared" si="5"/>
        <v>11764.805974931951</v>
      </c>
    </row>
    <row r="87" spans="1:6" ht="12.75">
      <c r="A87" s="4">
        <f t="shared" si="3"/>
        <v>83</v>
      </c>
      <c r="B87" s="4">
        <f t="shared" si="4"/>
        <v>13</v>
      </c>
      <c r="C87" s="5">
        <f>Input!$D$15</f>
        <v>877.5715700887987</v>
      </c>
      <c r="D87" s="6">
        <f>-PPMT(Input!$D$14/12,$B$4-B88,$B$4,$F$4)</f>
        <v>813.6623725239018</v>
      </c>
      <c r="E87" s="6">
        <f>-IPMT(Input!$D$14/12,$B$4-B88,$B$4,$F$4)</f>
        <v>63.90919756489885</v>
      </c>
      <c r="F87" s="9">
        <f t="shared" si="5"/>
        <v>10955.86243969692</v>
      </c>
    </row>
    <row r="88" spans="1:6" ht="12.75">
      <c r="A88" s="1">
        <f t="shared" si="3"/>
        <v>84</v>
      </c>
      <c r="B88" s="2">
        <f t="shared" si="4"/>
        <v>12</v>
      </c>
      <c r="C88" s="14">
        <f>Input!$D$15</f>
        <v>877.5715700887987</v>
      </c>
      <c r="D88" s="15">
        <f>-PPMT(Input!$D$14/12,$B$4-B89,$B$4,$F$4)</f>
        <v>818.4087363636245</v>
      </c>
      <c r="E88" s="15">
        <f>-IPMT(Input!$D$14/12,$B$4-B89,$B$4,$F$4)</f>
        <v>59.16283372517608</v>
      </c>
      <c r="F88" s="12">
        <f t="shared" si="5"/>
        <v>10142.200067173018</v>
      </c>
    </row>
    <row r="89" spans="1:6" ht="12.75">
      <c r="A89" s="4">
        <f t="shared" si="3"/>
        <v>85</v>
      </c>
      <c r="B89" s="4">
        <f t="shared" si="4"/>
        <v>11</v>
      </c>
      <c r="C89" s="5">
        <f>Input!$D$15</f>
        <v>877.5715700887987</v>
      </c>
      <c r="D89" s="6">
        <f>-PPMT(Input!$D$14/12,$B$4-B90,$B$4,$F$4)</f>
        <v>823.1827873257457</v>
      </c>
      <c r="E89" s="6">
        <f>-IPMT(Input!$D$14/12,$B$4-B90,$B$4,$F$4)</f>
        <v>54.38878276305494</v>
      </c>
      <c r="F89" s="9">
        <f t="shared" si="5"/>
        <v>9323.791330809394</v>
      </c>
    </row>
    <row r="90" spans="1:6" ht="12.75">
      <c r="A90" s="4">
        <f t="shared" si="3"/>
        <v>86</v>
      </c>
      <c r="B90" s="4">
        <f t="shared" si="4"/>
        <v>10</v>
      </c>
      <c r="C90" s="5">
        <f>Input!$D$15</f>
        <v>877.5715700887987</v>
      </c>
      <c r="D90" s="6">
        <f>-PPMT(Input!$D$14/12,$B$4-B91,$B$4,$F$4)</f>
        <v>827.984686918479</v>
      </c>
      <c r="E90" s="6">
        <f>-IPMT(Input!$D$14/12,$B$4-B91,$B$4,$F$4)</f>
        <v>49.58688317032142</v>
      </c>
      <c r="F90" s="9">
        <f t="shared" si="5"/>
        <v>8500.608543483648</v>
      </c>
    </row>
    <row r="91" spans="1:6" ht="12.75">
      <c r="A91" s="4">
        <f t="shared" si="3"/>
        <v>87</v>
      </c>
      <c r="B91" s="4">
        <f t="shared" si="4"/>
        <v>9</v>
      </c>
      <c r="C91" s="5">
        <f>Input!$D$15</f>
        <v>877.5715700887987</v>
      </c>
      <c r="D91" s="6">
        <f>-PPMT(Input!$D$14/12,$B$4-B92,$B$4,$F$4)</f>
        <v>832.8145975921703</v>
      </c>
      <c r="E91" s="6">
        <f>-IPMT(Input!$D$14/12,$B$4-B92,$B$4,$F$4)</f>
        <v>44.7569724966303</v>
      </c>
      <c r="F91" s="9">
        <f t="shared" si="5"/>
        <v>7672.623856565168</v>
      </c>
    </row>
    <row r="92" spans="1:6" ht="12.75">
      <c r="A92" s="4">
        <f t="shared" si="3"/>
        <v>88</v>
      </c>
      <c r="B92" s="4">
        <f t="shared" si="4"/>
        <v>8</v>
      </c>
      <c r="C92" s="5">
        <f>Input!$D$15</f>
        <v>877.5715700887987</v>
      </c>
      <c r="D92" s="6">
        <f>-PPMT(Input!$D$14/12,$B$4-B93,$B$4,$F$4)</f>
        <v>837.6726827447912</v>
      </c>
      <c r="E92" s="6">
        <f>-IPMT(Input!$D$14/12,$B$4-B93,$B$4,$F$4)</f>
        <v>39.898887344009296</v>
      </c>
      <c r="F92" s="9">
        <f t="shared" si="5"/>
        <v>6839.809258972998</v>
      </c>
    </row>
    <row r="93" spans="1:6" ht="12.75">
      <c r="A93" s="4">
        <f t="shared" si="3"/>
        <v>89</v>
      </c>
      <c r="B93" s="4">
        <f t="shared" si="4"/>
        <v>7</v>
      </c>
      <c r="C93" s="5">
        <f>Input!$D$15</f>
        <v>877.5715700887987</v>
      </c>
      <c r="D93" s="6">
        <f>-PPMT(Input!$D$14/12,$B$4-B94,$B$4,$F$4)</f>
        <v>842.5591067274693</v>
      </c>
      <c r="E93" s="6">
        <f>-IPMT(Input!$D$14/12,$B$4-B94,$B$4,$F$4)</f>
        <v>35.01246336133134</v>
      </c>
      <c r="F93" s="9">
        <f t="shared" si="5"/>
        <v>6002.136576228207</v>
      </c>
    </row>
    <row r="94" spans="1:6" ht="12.75">
      <c r="A94" s="4">
        <f t="shared" si="3"/>
        <v>90</v>
      </c>
      <c r="B94" s="4">
        <f t="shared" si="4"/>
        <v>6</v>
      </c>
      <c r="C94" s="5">
        <f>Input!$D$15</f>
        <v>877.5715700887987</v>
      </c>
      <c r="D94" s="6">
        <f>-PPMT(Input!$D$14/12,$B$4-B95,$B$4,$F$4)</f>
        <v>847.4740348500461</v>
      </c>
      <c r="E94" s="6">
        <f>-IPMT(Input!$D$14/12,$B$4-B95,$B$4,$F$4)</f>
        <v>30.097535238754446</v>
      </c>
      <c r="F94" s="9">
        <f t="shared" si="5"/>
        <v>5159.577469500738</v>
      </c>
    </row>
    <row r="95" spans="1:6" ht="12.75">
      <c r="A95" s="4">
        <f t="shared" si="3"/>
        <v>91</v>
      </c>
      <c r="B95" s="4">
        <f t="shared" si="4"/>
        <v>5</v>
      </c>
      <c r="C95" s="5">
        <f>Input!$D$15</f>
        <v>877.5715700887987</v>
      </c>
      <c r="D95" s="6">
        <f>-PPMT(Input!$D$14/12,$B$4-B96,$B$4,$F$4)</f>
        <v>852.4176333866714</v>
      </c>
      <c r="E95" s="6">
        <f>-IPMT(Input!$D$14/12,$B$4-B96,$B$4,$F$4)</f>
        <v>25.153936702129172</v>
      </c>
      <c r="F95" s="9">
        <f t="shared" si="5"/>
        <v>4312.103434650691</v>
      </c>
    </row>
    <row r="96" spans="1:6" ht="12.75">
      <c r="A96" s="4">
        <f t="shared" si="3"/>
        <v>92</v>
      </c>
      <c r="B96" s="4">
        <f t="shared" si="4"/>
        <v>4</v>
      </c>
      <c r="C96" s="5">
        <f>Input!$D$15</f>
        <v>877.5715700887987</v>
      </c>
      <c r="D96" s="6">
        <f>-PPMT(Input!$D$14/12,$B$4-B97,$B$4,$F$4)</f>
        <v>857.390069581427</v>
      </c>
      <c r="E96" s="6">
        <f>-IPMT(Input!$D$14/12,$B$4-B97,$B$4,$F$4)</f>
        <v>20.181500507373592</v>
      </c>
      <c r="F96" s="9">
        <f t="shared" si="5"/>
        <v>3459.68580126402</v>
      </c>
    </row>
    <row r="97" spans="1:6" ht="12.75">
      <c r="A97" s="4">
        <f t="shared" si="3"/>
        <v>93</v>
      </c>
      <c r="B97" s="4">
        <f t="shared" si="4"/>
        <v>3</v>
      </c>
      <c r="C97" s="5">
        <f>Input!$D$15</f>
        <v>877.5715700887987</v>
      </c>
      <c r="D97" s="6">
        <f>-PPMT(Input!$D$14/12,$B$4-B98,$B$4,$F$4)</f>
        <v>862.3915116539853</v>
      </c>
      <c r="E97" s="6">
        <f>-IPMT(Input!$D$14/12,$B$4-B98,$B$4,$F$4)</f>
        <v>15.180058434815269</v>
      </c>
      <c r="F97" s="9">
        <f t="shared" si="5"/>
        <v>2602.295731682593</v>
      </c>
    </row>
    <row r="98" spans="1:6" ht="12.75">
      <c r="A98" s="4">
        <f t="shared" si="3"/>
        <v>94</v>
      </c>
      <c r="B98" s="4">
        <f t="shared" si="4"/>
        <v>2</v>
      </c>
      <c r="C98" s="5">
        <f>Input!$D$15</f>
        <v>877.5715700887987</v>
      </c>
      <c r="D98" s="6">
        <f>-PPMT(Input!$D$14/12,$B$4-B99,$B$4,$F$4)</f>
        <v>867.4221288053002</v>
      </c>
      <c r="E98" s="6">
        <f>-IPMT(Input!$D$14/12,$B$4-B99,$B$4,$F$4)</f>
        <v>10.149441283500352</v>
      </c>
      <c r="F98" s="9">
        <f t="shared" si="5"/>
        <v>1739.904220028608</v>
      </c>
    </row>
    <row r="99" spans="1:6" ht="12.75">
      <c r="A99" s="4">
        <f t="shared" si="3"/>
        <v>95</v>
      </c>
      <c r="B99" s="4">
        <f t="shared" si="4"/>
        <v>1</v>
      </c>
      <c r="C99" s="5">
        <f>Input!$D$15</f>
        <v>877.5715700887987</v>
      </c>
      <c r="D99" s="6">
        <f>-PPMT(Input!$D$14/12,$B$4-B100,$B$4,$F$4)</f>
        <v>872.4820912233312</v>
      </c>
      <c r="E99" s="6">
        <f>-IPMT(Input!$D$14/12,$B$4-B100,$B$4,$F$4)</f>
        <v>5.089478865469433</v>
      </c>
      <c r="F99" s="9">
        <f t="shared" si="5"/>
        <v>872.4820912233079</v>
      </c>
    </row>
    <row r="100" spans="1:6" ht="12.75">
      <c r="A100" s="1">
        <f t="shared" si="3"/>
        <v>96</v>
      </c>
      <c r="B100" s="2">
        <f t="shared" si="4"/>
        <v>0</v>
      </c>
      <c r="C100" s="14">
        <f>Input!$D$15</f>
        <v>877.5715700887987</v>
      </c>
      <c r="D100" s="15" t="e">
        <f>-PPMT(Input!$D$14/12,$B$4-B101,$B$4,$F$4)</f>
        <v>#NUM!</v>
      </c>
      <c r="E100" s="15" t="e">
        <f>-IPMT(Input!$D$14/12,$B$4-B101,$B$4,$F$4)</f>
        <v>#NUM!</v>
      </c>
      <c r="F100" s="12">
        <f t="shared" si="5"/>
        <v>-2.3305801732931286E-11</v>
      </c>
    </row>
    <row r="101" spans="1:6" ht="12.75">
      <c r="A101" s="4">
        <f t="shared" si="3"/>
        <v>97</v>
      </c>
      <c r="B101" s="4">
        <f t="shared" si="4"/>
        <v>-1</v>
      </c>
      <c r="C101" s="5">
        <f>Input!$D$15</f>
        <v>877.5715700887987</v>
      </c>
      <c r="D101" s="6" t="e">
        <f>-PPMT(Input!$D$14/12,$B$4-B102,$B$4,$F$4)</f>
        <v>#NUM!</v>
      </c>
      <c r="E101" s="6" t="e">
        <f>-IPMT(Input!$D$14/12,$B$4-B102,$B$4,$F$4)</f>
        <v>#NUM!</v>
      </c>
      <c r="F101" s="9" t="e">
        <f t="shared" si="5"/>
        <v>#NUM!</v>
      </c>
    </row>
    <row r="102" spans="1:6" ht="12.75">
      <c r="A102" s="4">
        <f t="shared" si="3"/>
        <v>98</v>
      </c>
      <c r="B102" s="4">
        <f t="shared" si="4"/>
        <v>-2</v>
      </c>
      <c r="C102" s="5">
        <f>Input!$D$15</f>
        <v>877.5715700887987</v>
      </c>
      <c r="D102" s="6" t="e">
        <f>-PPMT(Input!$D$14/12,$B$4-B103,$B$4,$F$4)</f>
        <v>#NUM!</v>
      </c>
      <c r="E102" s="6" t="e">
        <f>-IPMT(Input!$D$14/12,$B$4-B103,$B$4,$F$4)</f>
        <v>#NUM!</v>
      </c>
      <c r="F102" s="9" t="e">
        <f t="shared" si="5"/>
        <v>#NUM!</v>
      </c>
    </row>
    <row r="103" spans="1:6" ht="12.75">
      <c r="A103" s="4">
        <f t="shared" si="3"/>
        <v>99</v>
      </c>
      <c r="B103" s="4">
        <f t="shared" si="4"/>
        <v>-3</v>
      </c>
      <c r="C103" s="5">
        <f>Input!$D$15</f>
        <v>877.5715700887987</v>
      </c>
      <c r="D103" s="6" t="e">
        <f>-PPMT(Input!$D$14/12,$B$4-B104,$B$4,$F$4)</f>
        <v>#NUM!</v>
      </c>
      <c r="E103" s="6" t="e">
        <f>-IPMT(Input!$D$14/12,$B$4-B104,$B$4,$F$4)</f>
        <v>#NUM!</v>
      </c>
      <c r="F103" s="9" t="e">
        <f t="shared" si="5"/>
        <v>#NUM!</v>
      </c>
    </row>
    <row r="104" spans="1:6" ht="12.75">
      <c r="A104" s="4">
        <f t="shared" si="3"/>
        <v>100</v>
      </c>
      <c r="B104" s="4">
        <f t="shared" si="4"/>
        <v>-4</v>
      </c>
      <c r="C104" s="5">
        <f>Input!$D$15</f>
        <v>877.5715700887987</v>
      </c>
      <c r="D104" s="6" t="e">
        <f>-PPMT(Input!$D$14/12,$B$4-B105,$B$4,$F$4)</f>
        <v>#NUM!</v>
      </c>
      <c r="E104" s="6" t="e">
        <f>-IPMT(Input!$D$14/12,$B$4-B105,$B$4,$F$4)</f>
        <v>#NUM!</v>
      </c>
      <c r="F104" s="9" t="e">
        <f t="shared" si="5"/>
        <v>#NUM!</v>
      </c>
    </row>
    <row r="105" spans="1:6" ht="12.75">
      <c r="A105" s="4">
        <f t="shared" si="3"/>
        <v>101</v>
      </c>
      <c r="B105" s="4">
        <f t="shared" si="4"/>
        <v>-5</v>
      </c>
      <c r="C105" s="5">
        <f>Input!$D$15</f>
        <v>877.5715700887987</v>
      </c>
      <c r="D105" s="6" t="e">
        <f>-PPMT(Input!$D$14/12,$B$4-B106,$B$4,$F$4)</f>
        <v>#NUM!</v>
      </c>
      <c r="E105" s="6" t="e">
        <f>-IPMT(Input!$D$14/12,$B$4-B106,$B$4,$F$4)</f>
        <v>#NUM!</v>
      </c>
      <c r="F105" s="9" t="e">
        <f t="shared" si="5"/>
        <v>#NUM!</v>
      </c>
    </row>
    <row r="106" spans="1:6" ht="12.75">
      <c r="A106" s="4">
        <f t="shared" si="3"/>
        <v>102</v>
      </c>
      <c r="B106" s="4">
        <f t="shared" si="4"/>
        <v>-6</v>
      </c>
      <c r="C106" s="5">
        <f>Input!$D$15</f>
        <v>877.5715700887987</v>
      </c>
      <c r="D106" s="6" t="e">
        <f>-PPMT(Input!$D$14/12,$B$4-B107,$B$4,$F$4)</f>
        <v>#NUM!</v>
      </c>
      <c r="E106" s="6" t="e">
        <f>-IPMT(Input!$D$14/12,$B$4-B107,$B$4,$F$4)</f>
        <v>#NUM!</v>
      </c>
      <c r="F106" s="9" t="e">
        <f t="shared" si="5"/>
        <v>#NUM!</v>
      </c>
    </row>
    <row r="107" spans="1:6" ht="12.75">
      <c r="A107" s="4">
        <f t="shared" si="3"/>
        <v>103</v>
      </c>
      <c r="B107" s="4">
        <f t="shared" si="4"/>
        <v>-7</v>
      </c>
      <c r="C107" s="5">
        <f>Input!$D$15</f>
        <v>877.5715700887987</v>
      </c>
      <c r="D107" s="6" t="e">
        <f>-PPMT(Input!$D$14/12,$B$4-B108,$B$4,$F$4)</f>
        <v>#NUM!</v>
      </c>
      <c r="E107" s="6" t="e">
        <f>-IPMT(Input!$D$14/12,$B$4-B108,$B$4,$F$4)</f>
        <v>#NUM!</v>
      </c>
      <c r="F107" s="9" t="e">
        <f t="shared" si="5"/>
        <v>#NUM!</v>
      </c>
    </row>
    <row r="108" spans="1:6" ht="12.75">
      <c r="A108" s="4">
        <f t="shared" si="3"/>
        <v>104</v>
      </c>
      <c r="B108" s="4">
        <f t="shared" si="4"/>
        <v>-8</v>
      </c>
      <c r="C108" s="5">
        <f>Input!$D$15</f>
        <v>877.5715700887987</v>
      </c>
      <c r="D108" s="6" t="e">
        <f>-PPMT(Input!$D$14/12,$B$4-B109,$B$4,$F$4)</f>
        <v>#NUM!</v>
      </c>
      <c r="E108" s="6" t="e">
        <f>-IPMT(Input!$D$14/12,$B$4-B109,$B$4,$F$4)</f>
        <v>#NUM!</v>
      </c>
      <c r="F108" s="9" t="e">
        <f t="shared" si="5"/>
        <v>#NUM!</v>
      </c>
    </row>
    <row r="109" spans="1:6" ht="12.75">
      <c r="A109" s="4">
        <f t="shared" si="3"/>
        <v>105</v>
      </c>
      <c r="B109" s="4">
        <f t="shared" si="4"/>
        <v>-9</v>
      </c>
      <c r="C109" s="5">
        <f>Input!$D$15</f>
        <v>877.5715700887987</v>
      </c>
      <c r="D109" s="6" t="e">
        <f>-PPMT(Input!$D$14/12,$B$4-B110,$B$4,$F$4)</f>
        <v>#NUM!</v>
      </c>
      <c r="E109" s="6" t="e">
        <f>-IPMT(Input!$D$14/12,$B$4-B110,$B$4,$F$4)</f>
        <v>#NUM!</v>
      </c>
      <c r="F109" s="9" t="e">
        <f t="shared" si="5"/>
        <v>#NUM!</v>
      </c>
    </row>
    <row r="110" spans="1:6" ht="12.75">
      <c r="A110" s="4">
        <f t="shared" si="3"/>
        <v>106</v>
      </c>
      <c r="B110" s="4">
        <f t="shared" si="4"/>
        <v>-10</v>
      </c>
      <c r="C110" s="5">
        <f>Input!$D$15</f>
        <v>877.5715700887987</v>
      </c>
      <c r="D110" s="6" t="e">
        <f>-PPMT(Input!$D$14/12,$B$4-B111,$B$4,$F$4)</f>
        <v>#NUM!</v>
      </c>
      <c r="E110" s="6" t="e">
        <f>-IPMT(Input!$D$14/12,$B$4-B111,$B$4,$F$4)</f>
        <v>#NUM!</v>
      </c>
      <c r="F110" s="9" t="e">
        <f t="shared" si="5"/>
        <v>#NUM!</v>
      </c>
    </row>
    <row r="111" spans="1:6" ht="12.75">
      <c r="A111" s="4">
        <f t="shared" si="3"/>
        <v>107</v>
      </c>
      <c r="B111" s="4">
        <f t="shared" si="4"/>
        <v>-11</v>
      </c>
      <c r="C111" s="5">
        <f>Input!$D$15</f>
        <v>877.5715700887987</v>
      </c>
      <c r="D111" s="6" t="e">
        <f>-PPMT(Input!$D$14/12,$B$4-B112,$B$4,$F$4)</f>
        <v>#NUM!</v>
      </c>
      <c r="E111" s="6" t="e">
        <f>-IPMT(Input!$D$14/12,$B$4-B112,$B$4,$F$4)</f>
        <v>#NUM!</v>
      </c>
      <c r="F111" s="9" t="e">
        <f t="shared" si="5"/>
        <v>#NUM!</v>
      </c>
    </row>
    <row r="112" spans="1:6" ht="12.75">
      <c r="A112" s="1">
        <f t="shared" si="3"/>
        <v>108</v>
      </c>
      <c r="B112" s="2">
        <f t="shared" si="4"/>
        <v>-12</v>
      </c>
      <c r="C112" s="14">
        <f>Input!$D$15</f>
        <v>877.5715700887987</v>
      </c>
      <c r="D112" s="15" t="e">
        <f>-PPMT(Input!$D$14/12,$B$4-B113,$B$4,$F$4)</f>
        <v>#NUM!</v>
      </c>
      <c r="E112" s="15" t="e">
        <f>-IPMT(Input!$D$14/12,$B$4-B113,$B$4,$F$4)</f>
        <v>#NUM!</v>
      </c>
      <c r="F112" s="12" t="e">
        <f t="shared" si="5"/>
        <v>#NUM!</v>
      </c>
    </row>
    <row r="113" spans="1:6" ht="12.75">
      <c r="A113" s="4">
        <f t="shared" si="3"/>
        <v>109</v>
      </c>
      <c r="B113" s="4">
        <f t="shared" si="4"/>
        <v>-13</v>
      </c>
      <c r="C113" s="5">
        <f>Input!$D$15</f>
        <v>877.5715700887987</v>
      </c>
      <c r="D113" s="6" t="e">
        <f>-PPMT(Input!$D$14/12,$B$4-B114,$B$4,$F$4)</f>
        <v>#NUM!</v>
      </c>
      <c r="E113" s="6" t="e">
        <f>-IPMT(Input!$D$14/12,$B$4-B114,$B$4,$F$4)</f>
        <v>#NUM!</v>
      </c>
      <c r="F113" s="9" t="e">
        <f t="shared" si="5"/>
        <v>#NUM!</v>
      </c>
    </row>
    <row r="114" spans="1:6" ht="12.75">
      <c r="A114" s="4">
        <f t="shared" si="3"/>
        <v>110</v>
      </c>
      <c r="B114" s="4">
        <f t="shared" si="4"/>
        <v>-14</v>
      </c>
      <c r="C114" s="5">
        <f>Input!$D$15</f>
        <v>877.5715700887987</v>
      </c>
      <c r="D114" s="6" t="e">
        <f>-PPMT(Input!$D$14/12,$B$4-B115,$B$4,$F$4)</f>
        <v>#NUM!</v>
      </c>
      <c r="E114" s="6" t="e">
        <f>-IPMT(Input!$D$14/12,$B$4-B115,$B$4,$F$4)</f>
        <v>#NUM!</v>
      </c>
      <c r="F114" s="9" t="e">
        <f t="shared" si="5"/>
        <v>#NUM!</v>
      </c>
    </row>
    <row r="115" spans="1:6" ht="12.75">
      <c r="A115" s="4">
        <f t="shared" si="3"/>
        <v>111</v>
      </c>
      <c r="B115" s="4">
        <f t="shared" si="4"/>
        <v>-15</v>
      </c>
      <c r="C115" s="5">
        <f>Input!$D$15</f>
        <v>877.5715700887987</v>
      </c>
      <c r="D115" s="6" t="e">
        <f>-PPMT(Input!$D$14/12,$B$4-B116,$B$4,$F$4)</f>
        <v>#NUM!</v>
      </c>
      <c r="E115" s="6" t="e">
        <f>-IPMT(Input!$D$14/12,$B$4-B116,$B$4,$F$4)</f>
        <v>#NUM!</v>
      </c>
      <c r="F115" s="9" t="e">
        <f t="shared" si="5"/>
        <v>#NUM!</v>
      </c>
    </row>
    <row r="116" spans="1:6" ht="12.75">
      <c r="A116" s="4">
        <f t="shared" si="3"/>
        <v>112</v>
      </c>
      <c r="B116" s="4">
        <f t="shared" si="4"/>
        <v>-16</v>
      </c>
      <c r="C116" s="5">
        <f>Input!$D$15</f>
        <v>877.5715700887987</v>
      </c>
      <c r="D116" s="6" t="e">
        <f>-PPMT(Input!$D$14/12,$B$4-B117,$B$4,$F$4)</f>
        <v>#NUM!</v>
      </c>
      <c r="E116" s="6" t="e">
        <f>-IPMT(Input!$D$14/12,$B$4-B117,$B$4,$F$4)</f>
        <v>#NUM!</v>
      </c>
      <c r="F116" s="9" t="e">
        <f t="shared" si="5"/>
        <v>#NUM!</v>
      </c>
    </row>
    <row r="117" spans="1:6" ht="12.75">
      <c r="A117" s="4">
        <f t="shared" si="3"/>
        <v>113</v>
      </c>
      <c r="B117" s="4">
        <f t="shared" si="4"/>
        <v>-17</v>
      </c>
      <c r="C117" s="5">
        <f>Input!$D$15</f>
        <v>877.5715700887987</v>
      </c>
      <c r="D117" s="6" t="e">
        <f>-PPMT(Input!$D$14/12,$B$4-B118,$B$4,$F$4)</f>
        <v>#NUM!</v>
      </c>
      <c r="E117" s="6" t="e">
        <f>-IPMT(Input!$D$14/12,$B$4-B118,$B$4,$F$4)</f>
        <v>#NUM!</v>
      </c>
      <c r="F117" s="9" t="e">
        <f t="shared" si="5"/>
        <v>#NUM!</v>
      </c>
    </row>
    <row r="118" spans="1:6" ht="12.75">
      <c r="A118" s="4">
        <f t="shared" si="3"/>
        <v>114</v>
      </c>
      <c r="B118" s="4">
        <f t="shared" si="4"/>
        <v>-18</v>
      </c>
      <c r="C118" s="5">
        <f>Input!$D$15</f>
        <v>877.5715700887987</v>
      </c>
      <c r="D118" s="6" t="e">
        <f>-PPMT(Input!$D$14/12,$B$4-B119,$B$4,$F$4)</f>
        <v>#NUM!</v>
      </c>
      <c r="E118" s="6" t="e">
        <f>-IPMT(Input!$D$14/12,$B$4-B119,$B$4,$F$4)</f>
        <v>#NUM!</v>
      </c>
      <c r="F118" s="9" t="e">
        <f t="shared" si="5"/>
        <v>#NUM!</v>
      </c>
    </row>
    <row r="119" spans="1:6" ht="12.75">
      <c r="A119" s="4">
        <f t="shared" si="3"/>
        <v>115</v>
      </c>
      <c r="B119" s="4">
        <f t="shared" si="4"/>
        <v>-19</v>
      </c>
      <c r="C119" s="5">
        <f>Input!$D$15</f>
        <v>877.5715700887987</v>
      </c>
      <c r="D119" s="6" t="e">
        <f>-PPMT(Input!$D$14/12,$B$4-B120,$B$4,$F$4)</f>
        <v>#NUM!</v>
      </c>
      <c r="E119" s="6" t="e">
        <f>-IPMT(Input!$D$14/12,$B$4-B120,$B$4,$F$4)</f>
        <v>#NUM!</v>
      </c>
      <c r="F119" s="9" t="e">
        <f t="shared" si="5"/>
        <v>#NUM!</v>
      </c>
    </row>
    <row r="120" spans="1:6" ht="12.75">
      <c r="A120" s="4">
        <f t="shared" si="3"/>
        <v>116</v>
      </c>
      <c r="B120" s="4">
        <f t="shared" si="4"/>
        <v>-20</v>
      </c>
      <c r="C120" s="5">
        <f>Input!$D$15</f>
        <v>877.5715700887987</v>
      </c>
      <c r="D120" s="6" t="e">
        <f>-PPMT(Input!$D$14/12,$B$4-B121,$B$4,$F$4)</f>
        <v>#NUM!</v>
      </c>
      <c r="E120" s="6" t="e">
        <f>-IPMT(Input!$D$14/12,$B$4-B121,$B$4,$F$4)</f>
        <v>#NUM!</v>
      </c>
      <c r="F120" s="9" t="e">
        <f t="shared" si="5"/>
        <v>#NUM!</v>
      </c>
    </row>
    <row r="121" spans="1:6" ht="12.75">
      <c r="A121" s="4">
        <f t="shared" si="3"/>
        <v>117</v>
      </c>
      <c r="B121" s="4">
        <f t="shared" si="4"/>
        <v>-21</v>
      </c>
      <c r="C121" s="5">
        <f>Input!$D$15</f>
        <v>877.5715700887987</v>
      </c>
      <c r="D121" s="6" t="e">
        <f>-PPMT(Input!$D$14/12,$B$4-B122,$B$4,$F$4)</f>
        <v>#NUM!</v>
      </c>
      <c r="E121" s="6" t="e">
        <f>-IPMT(Input!$D$14/12,$B$4-B122,$B$4,$F$4)</f>
        <v>#NUM!</v>
      </c>
      <c r="F121" s="9" t="e">
        <f t="shared" si="5"/>
        <v>#NUM!</v>
      </c>
    </row>
    <row r="122" spans="1:6" ht="12.75">
      <c r="A122" s="4">
        <f t="shared" si="3"/>
        <v>118</v>
      </c>
      <c r="B122" s="4">
        <f t="shared" si="4"/>
        <v>-22</v>
      </c>
      <c r="C122" s="5">
        <f>Input!$D$15</f>
        <v>877.5715700887987</v>
      </c>
      <c r="D122" s="6" t="e">
        <f>-PPMT(Input!$D$14/12,$B$4-B123,$B$4,$F$4)</f>
        <v>#NUM!</v>
      </c>
      <c r="E122" s="6" t="e">
        <f>-IPMT(Input!$D$14/12,$B$4-B123,$B$4,$F$4)</f>
        <v>#NUM!</v>
      </c>
      <c r="F122" s="9" t="e">
        <f t="shared" si="5"/>
        <v>#NUM!</v>
      </c>
    </row>
    <row r="123" spans="1:6" ht="12.75">
      <c r="A123" s="4">
        <f t="shared" si="3"/>
        <v>119</v>
      </c>
      <c r="B123" s="4">
        <f t="shared" si="4"/>
        <v>-23</v>
      </c>
      <c r="C123" s="5">
        <f>Input!$D$15</f>
        <v>877.5715700887987</v>
      </c>
      <c r="D123" s="6" t="e">
        <f>-PPMT(Input!$D$14/12,$B$4-B124,$B$4,$F$4)</f>
        <v>#NUM!</v>
      </c>
      <c r="E123" s="6" t="e">
        <f>-IPMT(Input!$D$14/12,$B$4-B124,$B$4,$F$4)</f>
        <v>#NUM!</v>
      </c>
      <c r="F123" s="9" t="e">
        <f t="shared" si="5"/>
        <v>#NUM!</v>
      </c>
    </row>
    <row r="124" spans="1:6" ht="12.75">
      <c r="A124" s="1">
        <f t="shared" si="3"/>
        <v>120</v>
      </c>
      <c r="B124" s="2">
        <f t="shared" si="4"/>
        <v>-24</v>
      </c>
      <c r="C124" s="14">
        <f>Input!$D$15</f>
        <v>877.5715700887987</v>
      </c>
      <c r="D124" s="15" t="e">
        <f>-PPMT(Input!$D$14/12,$B$4-B125,$B$4,$F$4)</f>
        <v>#NUM!</v>
      </c>
      <c r="E124" s="15" t="e">
        <f>-IPMT(Input!$D$14/12,$B$4-B125,$B$4,$F$4)</f>
        <v>#NUM!</v>
      </c>
      <c r="F124" s="9" t="e">
        <f t="shared" si="5"/>
        <v>#NUM!</v>
      </c>
    </row>
    <row r="125" spans="1:6" ht="12.75">
      <c r="A125" s="4">
        <f t="shared" si="3"/>
        <v>121</v>
      </c>
      <c r="B125" s="4">
        <f t="shared" si="4"/>
        <v>-25</v>
      </c>
      <c r="C125" s="5">
        <f>Input!$D$15</f>
        <v>877.5715700887987</v>
      </c>
      <c r="D125" s="6" t="e">
        <f>-PPMT(Input!$D$14/12,$B$4-B126,$B$4,$F$4)</f>
        <v>#NUM!</v>
      </c>
      <c r="E125" s="6" t="e">
        <f>-IPMT(Input!$D$14/12,$B$4-B126,$B$4,$F$4)</f>
        <v>#NUM!</v>
      </c>
      <c r="F125" s="9" t="e">
        <f t="shared" si="5"/>
        <v>#NUM!</v>
      </c>
    </row>
    <row r="126" spans="1:6" ht="12.75">
      <c r="A126" s="4">
        <f t="shared" si="3"/>
        <v>122</v>
      </c>
      <c r="B126" s="4">
        <f t="shared" si="4"/>
        <v>-26</v>
      </c>
      <c r="C126" s="5">
        <f>Input!$D$15</f>
        <v>877.5715700887987</v>
      </c>
      <c r="D126" s="6" t="e">
        <f>-PPMT(Input!$D$14/12,$B$4-B127,$B$4,$F$4)</f>
        <v>#NUM!</v>
      </c>
      <c r="E126" s="6" t="e">
        <f>-IPMT(Input!$D$14/12,$B$4-B127,$B$4,$F$4)</f>
        <v>#NUM!</v>
      </c>
      <c r="F126" s="9" t="e">
        <f t="shared" si="5"/>
        <v>#NUM!</v>
      </c>
    </row>
    <row r="127" spans="1:6" ht="12.75">
      <c r="A127" s="4">
        <f t="shared" si="3"/>
        <v>123</v>
      </c>
      <c r="B127" s="4">
        <f t="shared" si="4"/>
        <v>-27</v>
      </c>
      <c r="C127" s="5">
        <f>Input!$D$15</f>
        <v>877.5715700887987</v>
      </c>
      <c r="D127" s="6" t="e">
        <f>-PPMT(Input!$D$14/12,$B$4-B128,$B$4,$F$4)</f>
        <v>#NUM!</v>
      </c>
      <c r="E127" s="6" t="e">
        <f>-IPMT(Input!$D$14/12,$B$4-B128,$B$4,$F$4)</f>
        <v>#NUM!</v>
      </c>
      <c r="F127" s="9" t="e">
        <f t="shared" si="5"/>
        <v>#NUM!</v>
      </c>
    </row>
    <row r="128" spans="1:6" ht="12.75">
      <c r="A128" s="4">
        <f t="shared" si="3"/>
        <v>124</v>
      </c>
      <c r="B128" s="4">
        <f t="shared" si="4"/>
        <v>-28</v>
      </c>
      <c r="C128" s="5">
        <f>Input!$D$15</f>
        <v>877.5715700887987</v>
      </c>
      <c r="D128" s="6" t="e">
        <f>-PPMT(Input!$D$14/12,$B$4-B129,$B$4,$F$4)</f>
        <v>#NUM!</v>
      </c>
      <c r="E128" s="6" t="e">
        <f>-IPMT(Input!$D$14/12,$B$4-B129,$B$4,$F$4)</f>
        <v>#NUM!</v>
      </c>
      <c r="F128" s="9" t="e">
        <f t="shared" si="5"/>
        <v>#NUM!</v>
      </c>
    </row>
    <row r="129" spans="1:6" ht="12.75">
      <c r="A129" s="4">
        <f t="shared" si="3"/>
        <v>125</v>
      </c>
      <c r="B129" s="4">
        <f t="shared" si="4"/>
        <v>-29</v>
      </c>
      <c r="C129" s="5">
        <f>Input!$D$15</f>
        <v>877.5715700887987</v>
      </c>
      <c r="D129" s="6" t="e">
        <f>-PPMT(Input!$D$14/12,$B$4-B130,$B$4,$F$4)</f>
        <v>#NUM!</v>
      </c>
      <c r="E129" s="6" t="e">
        <f>-IPMT(Input!$D$14/12,$B$4-B130,$B$4,$F$4)</f>
        <v>#NUM!</v>
      </c>
      <c r="F129" s="9" t="e">
        <f t="shared" si="5"/>
        <v>#NUM!</v>
      </c>
    </row>
    <row r="130" spans="1:6" ht="12.75">
      <c r="A130" s="4">
        <f t="shared" si="3"/>
        <v>126</v>
      </c>
      <c r="B130" s="4">
        <f t="shared" si="4"/>
        <v>-30</v>
      </c>
      <c r="C130" s="5">
        <f>Input!$D$15</f>
        <v>877.5715700887987</v>
      </c>
      <c r="D130" s="6" t="e">
        <f>-PPMT(Input!$D$14/12,$B$4-B131,$B$4,$F$4)</f>
        <v>#NUM!</v>
      </c>
      <c r="E130" s="6" t="e">
        <f>-IPMT(Input!$D$14/12,$B$4-B131,$B$4,$F$4)</f>
        <v>#NUM!</v>
      </c>
      <c r="F130" s="9" t="e">
        <f t="shared" si="5"/>
        <v>#NUM!</v>
      </c>
    </row>
    <row r="131" spans="1:6" ht="12.75">
      <c r="A131" s="4">
        <f t="shared" si="3"/>
        <v>127</v>
      </c>
      <c r="B131" s="4">
        <f t="shared" si="4"/>
        <v>-31</v>
      </c>
      <c r="C131" s="5">
        <f>Input!$D$15</f>
        <v>877.5715700887987</v>
      </c>
      <c r="D131" s="6" t="e">
        <f>-PPMT(Input!$D$14/12,$B$4-B132,$B$4,$F$4)</f>
        <v>#NUM!</v>
      </c>
      <c r="E131" s="6" t="e">
        <f>-IPMT(Input!$D$14/12,$B$4-B132,$B$4,$F$4)</f>
        <v>#NUM!</v>
      </c>
      <c r="F131" s="9" t="e">
        <f t="shared" si="5"/>
        <v>#NUM!</v>
      </c>
    </row>
    <row r="132" spans="1:6" ht="12.75">
      <c r="A132" s="4">
        <f t="shared" si="3"/>
        <v>128</v>
      </c>
      <c r="B132" s="4">
        <f t="shared" si="4"/>
        <v>-32</v>
      </c>
      <c r="C132" s="5">
        <f>Input!$D$15</f>
        <v>877.5715700887987</v>
      </c>
      <c r="D132" s="6" t="e">
        <f>-PPMT(Input!$D$14/12,$B$4-B133,$B$4,$F$4)</f>
        <v>#NUM!</v>
      </c>
      <c r="E132" s="6" t="e">
        <f>-IPMT(Input!$D$14/12,$B$4-B133,$B$4,$F$4)</f>
        <v>#NUM!</v>
      </c>
      <c r="F132" s="9" t="e">
        <f t="shared" si="5"/>
        <v>#NUM!</v>
      </c>
    </row>
    <row r="133" spans="1:6" ht="12.75">
      <c r="A133" s="4">
        <f aca="true" t="shared" si="6" ref="A133:A196">$B$4-B133</f>
        <v>129</v>
      </c>
      <c r="B133" s="4">
        <f aca="true" t="shared" si="7" ref="B133:B196">B132-1</f>
        <v>-33</v>
      </c>
      <c r="C133" s="5">
        <f>Input!$D$15</f>
        <v>877.5715700887987</v>
      </c>
      <c r="D133" s="6" t="e">
        <f>-PPMT(Input!$D$14/12,$B$4-B134,$B$4,$F$4)</f>
        <v>#NUM!</v>
      </c>
      <c r="E133" s="6" t="e">
        <f>-IPMT(Input!$D$14/12,$B$4-B134,$B$4,$F$4)</f>
        <v>#NUM!</v>
      </c>
      <c r="F133" s="9" t="e">
        <f aca="true" t="shared" si="8" ref="F133:F196">F132-D132</f>
        <v>#NUM!</v>
      </c>
    </row>
    <row r="134" spans="1:6" ht="12.75">
      <c r="A134" s="4">
        <f t="shared" si="6"/>
        <v>130</v>
      </c>
      <c r="B134" s="4">
        <f t="shared" si="7"/>
        <v>-34</v>
      </c>
      <c r="C134" s="5">
        <f>Input!$D$15</f>
        <v>877.5715700887987</v>
      </c>
      <c r="D134" s="6" t="e">
        <f>-PPMT(Input!$D$14/12,$B$4-B135,$B$4,$F$4)</f>
        <v>#NUM!</v>
      </c>
      <c r="E134" s="6" t="e">
        <f>-IPMT(Input!$D$14/12,$B$4-B135,$B$4,$F$4)</f>
        <v>#NUM!</v>
      </c>
      <c r="F134" s="9" t="e">
        <f t="shared" si="8"/>
        <v>#NUM!</v>
      </c>
    </row>
    <row r="135" spans="1:6" ht="12.75">
      <c r="A135" s="4">
        <f t="shared" si="6"/>
        <v>131</v>
      </c>
      <c r="B135" s="4">
        <f t="shared" si="7"/>
        <v>-35</v>
      </c>
      <c r="C135" s="5">
        <f>Input!$D$15</f>
        <v>877.5715700887987</v>
      </c>
      <c r="D135" s="6" t="e">
        <f>-PPMT(Input!$D$14/12,$B$4-B136,$B$4,$F$4)</f>
        <v>#NUM!</v>
      </c>
      <c r="E135" s="6" t="e">
        <f>-IPMT(Input!$D$14/12,$B$4-B136,$B$4,$F$4)</f>
        <v>#NUM!</v>
      </c>
      <c r="F135" s="9" t="e">
        <f t="shared" si="8"/>
        <v>#NUM!</v>
      </c>
    </row>
    <row r="136" spans="1:6" ht="12.75">
      <c r="A136" s="1">
        <f t="shared" si="6"/>
        <v>132</v>
      </c>
      <c r="B136" s="2">
        <f t="shared" si="7"/>
        <v>-36</v>
      </c>
      <c r="C136" s="14">
        <f>Input!$D$15</f>
        <v>877.5715700887987</v>
      </c>
      <c r="D136" s="15" t="e">
        <f>-PPMT(Input!$D$14/12,$B$4-B137,$B$4,$F$4)</f>
        <v>#NUM!</v>
      </c>
      <c r="E136" s="15" t="e">
        <f>-IPMT(Input!$D$14/12,$B$4-B137,$B$4,$F$4)</f>
        <v>#NUM!</v>
      </c>
      <c r="F136" s="9" t="e">
        <f t="shared" si="8"/>
        <v>#NUM!</v>
      </c>
    </row>
    <row r="137" spans="1:6" ht="12.75">
      <c r="A137" s="4">
        <f t="shared" si="6"/>
        <v>133</v>
      </c>
      <c r="B137" s="4">
        <f t="shared" si="7"/>
        <v>-37</v>
      </c>
      <c r="C137" s="5">
        <f>Input!$D$15</f>
        <v>877.5715700887987</v>
      </c>
      <c r="D137" s="6" t="e">
        <f>-PPMT(Input!$D$14/12,$B$4-B138,$B$4,$F$4)</f>
        <v>#NUM!</v>
      </c>
      <c r="E137" s="6" t="e">
        <f>-IPMT(Input!$D$14/12,$B$4-B138,$B$4,$F$4)</f>
        <v>#NUM!</v>
      </c>
      <c r="F137" s="9" t="e">
        <f t="shared" si="8"/>
        <v>#NUM!</v>
      </c>
    </row>
    <row r="138" spans="1:6" ht="12.75">
      <c r="A138" s="4">
        <f t="shared" si="6"/>
        <v>134</v>
      </c>
      <c r="B138" s="4">
        <f t="shared" si="7"/>
        <v>-38</v>
      </c>
      <c r="C138" s="5">
        <f>Input!$D$15</f>
        <v>877.5715700887987</v>
      </c>
      <c r="D138" s="6" t="e">
        <f>-PPMT(Input!$D$14/12,$B$4-B139,$B$4,$F$4)</f>
        <v>#NUM!</v>
      </c>
      <c r="E138" s="6" t="e">
        <f>-IPMT(Input!$D$14/12,$B$4-B139,$B$4,$F$4)</f>
        <v>#NUM!</v>
      </c>
      <c r="F138" s="9" t="e">
        <f t="shared" si="8"/>
        <v>#NUM!</v>
      </c>
    </row>
    <row r="139" spans="1:6" ht="12.75">
      <c r="A139" s="4">
        <f t="shared" si="6"/>
        <v>135</v>
      </c>
      <c r="B139" s="4">
        <f t="shared" si="7"/>
        <v>-39</v>
      </c>
      <c r="C139" s="5">
        <f>Input!$D$15</f>
        <v>877.5715700887987</v>
      </c>
      <c r="D139" s="6" t="e">
        <f>-PPMT(Input!$D$14/12,$B$4-B140,$B$4,$F$4)</f>
        <v>#NUM!</v>
      </c>
      <c r="E139" s="6" t="e">
        <f>-IPMT(Input!$D$14/12,$B$4-B140,$B$4,$F$4)</f>
        <v>#NUM!</v>
      </c>
      <c r="F139" s="9" t="e">
        <f t="shared" si="8"/>
        <v>#NUM!</v>
      </c>
    </row>
    <row r="140" spans="1:6" ht="12.75">
      <c r="A140" s="4">
        <f t="shared" si="6"/>
        <v>136</v>
      </c>
      <c r="B140" s="4">
        <f t="shared" si="7"/>
        <v>-40</v>
      </c>
      <c r="C140" s="5">
        <f>Input!$D$15</f>
        <v>877.5715700887987</v>
      </c>
      <c r="D140" s="6" t="e">
        <f>-PPMT(Input!$D$14/12,$B$4-B141,$B$4,$F$4)</f>
        <v>#NUM!</v>
      </c>
      <c r="E140" s="6" t="e">
        <f>-IPMT(Input!$D$14/12,$B$4-B141,$B$4,$F$4)</f>
        <v>#NUM!</v>
      </c>
      <c r="F140" s="9" t="e">
        <f t="shared" si="8"/>
        <v>#NUM!</v>
      </c>
    </row>
    <row r="141" spans="1:6" ht="12.75">
      <c r="A141" s="4">
        <f t="shared" si="6"/>
        <v>137</v>
      </c>
      <c r="B141" s="4">
        <f t="shared" si="7"/>
        <v>-41</v>
      </c>
      <c r="C141" s="5">
        <f>Input!$D$15</f>
        <v>877.5715700887987</v>
      </c>
      <c r="D141" s="6" t="e">
        <f>-PPMT(Input!$D$14/12,$B$4-B142,$B$4,$F$4)</f>
        <v>#NUM!</v>
      </c>
      <c r="E141" s="6" t="e">
        <f>-IPMT(Input!$D$14/12,$B$4-B142,$B$4,$F$4)</f>
        <v>#NUM!</v>
      </c>
      <c r="F141" s="9" t="e">
        <f t="shared" si="8"/>
        <v>#NUM!</v>
      </c>
    </row>
    <row r="142" spans="1:6" ht="12.75">
      <c r="A142" s="4">
        <f t="shared" si="6"/>
        <v>138</v>
      </c>
      <c r="B142" s="4">
        <f t="shared" si="7"/>
        <v>-42</v>
      </c>
      <c r="C142" s="5">
        <f>Input!$D$15</f>
        <v>877.5715700887987</v>
      </c>
      <c r="D142" s="6" t="e">
        <f>-PPMT(Input!$D$14/12,$B$4-B143,$B$4,$F$4)</f>
        <v>#NUM!</v>
      </c>
      <c r="E142" s="6" t="e">
        <f>-IPMT(Input!$D$14/12,$B$4-B143,$B$4,$F$4)</f>
        <v>#NUM!</v>
      </c>
      <c r="F142" s="9" t="e">
        <f t="shared" si="8"/>
        <v>#NUM!</v>
      </c>
    </row>
    <row r="143" spans="1:6" ht="12.75">
      <c r="A143" s="4">
        <f t="shared" si="6"/>
        <v>139</v>
      </c>
      <c r="B143" s="4">
        <f t="shared" si="7"/>
        <v>-43</v>
      </c>
      <c r="C143" s="5">
        <f>Input!$D$15</f>
        <v>877.5715700887987</v>
      </c>
      <c r="D143" s="6" t="e">
        <f>-PPMT(Input!$D$14/12,$B$4-B144,$B$4,$F$4)</f>
        <v>#NUM!</v>
      </c>
      <c r="E143" s="6" t="e">
        <f>-IPMT(Input!$D$14/12,$B$4-B144,$B$4,$F$4)</f>
        <v>#NUM!</v>
      </c>
      <c r="F143" s="9" t="e">
        <f t="shared" si="8"/>
        <v>#NUM!</v>
      </c>
    </row>
    <row r="144" spans="1:6" ht="12.75">
      <c r="A144" s="4">
        <f t="shared" si="6"/>
        <v>140</v>
      </c>
      <c r="B144" s="4">
        <f t="shared" si="7"/>
        <v>-44</v>
      </c>
      <c r="C144" s="5">
        <f>Input!$D$15</f>
        <v>877.5715700887987</v>
      </c>
      <c r="D144" s="6" t="e">
        <f>-PPMT(Input!$D$14/12,$B$4-B145,$B$4,$F$4)</f>
        <v>#NUM!</v>
      </c>
      <c r="E144" s="6" t="e">
        <f>-IPMT(Input!$D$14/12,$B$4-B145,$B$4,$F$4)</f>
        <v>#NUM!</v>
      </c>
      <c r="F144" s="9" t="e">
        <f t="shared" si="8"/>
        <v>#NUM!</v>
      </c>
    </row>
    <row r="145" spans="1:6" ht="12.75">
      <c r="A145" s="4">
        <f t="shared" si="6"/>
        <v>141</v>
      </c>
      <c r="B145" s="4">
        <f t="shared" si="7"/>
        <v>-45</v>
      </c>
      <c r="C145" s="5">
        <f>Input!$D$15</f>
        <v>877.5715700887987</v>
      </c>
      <c r="D145" s="6" t="e">
        <f>-PPMT(Input!$D$14/12,$B$4-B146,$B$4,$F$4)</f>
        <v>#NUM!</v>
      </c>
      <c r="E145" s="6" t="e">
        <f>-IPMT(Input!$D$14/12,$B$4-B146,$B$4,$F$4)</f>
        <v>#NUM!</v>
      </c>
      <c r="F145" s="9" t="e">
        <f t="shared" si="8"/>
        <v>#NUM!</v>
      </c>
    </row>
    <row r="146" spans="1:6" ht="12.75">
      <c r="A146" s="4">
        <f t="shared" si="6"/>
        <v>142</v>
      </c>
      <c r="B146" s="4">
        <f t="shared" si="7"/>
        <v>-46</v>
      </c>
      <c r="C146" s="5">
        <f>Input!$D$15</f>
        <v>877.5715700887987</v>
      </c>
      <c r="D146" s="6" t="e">
        <f>-PPMT(Input!$D$14/12,$B$4-B147,$B$4,$F$4)</f>
        <v>#NUM!</v>
      </c>
      <c r="E146" s="6" t="e">
        <f>-IPMT(Input!$D$14/12,$B$4-B147,$B$4,$F$4)</f>
        <v>#NUM!</v>
      </c>
      <c r="F146" s="9" t="e">
        <f t="shared" si="8"/>
        <v>#NUM!</v>
      </c>
    </row>
    <row r="147" spans="1:6" ht="12.75">
      <c r="A147" s="4">
        <f t="shared" si="6"/>
        <v>143</v>
      </c>
      <c r="B147" s="4">
        <f t="shared" si="7"/>
        <v>-47</v>
      </c>
      <c r="C147" s="5">
        <f>Input!$D$15</f>
        <v>877.5715700887987</v>
      </c>
      <c r="D147" s="6" t="e">
        <f>-PPMT(Input!$D$14/12,$B$4-B148,$B$4,$F$4)</f>
        <v>#NUM!</v>
      </c>
      <c r="E147" s="6" t="e">
        <f>-IPMT(Input!$D$14/12,$B$4-B148,$B$4,$F$4)</f>
        <v>#NUM!</v>
      </c>
      <c r="F147" s="9" t="e">
        <f t="shared" si="8"/>
        <v>#NUM!</v>
      </c>
    </row>
    <row r="148" spans="1:6" ht="12.75">
      <c r="A148" s="1">
        <f t="shared" si="6"/>
        <v>144</v>
      </c>
      <c r="B148" s="2">
        <f t="shared" si="7"/>
        <v>-48</v>
      </c>
      <c r="C148" s="14">
        <f>Input!$D$15</f>
        <v>877.5715700887987</v>
      </c>
      <c r="D148" s="15" t="e">
        <f>-PPMT(Input!$D$14/12,$B$4-B149,$B$4,$F$4)</f>
        <v>#NUM!</v>
      </c>
      <c r="E148" s="15" t="e">
        <f>-IPMT(Input!$D$14/12,$B$4-B149,$B$4,$F$4)</f>
        <v>#NUM!</v>
      </c>
      <c r="F148" s="9" t="e">
        <f t="shared" si="8"/>
        <v>#NUM!</v>
      </c>
    </row>
    <row r="149" spans="1:6" ht="12.75">
      <c r="A149" s="4">
        <f t="shared" si="6"/>
        <v>145</v>
      </c>
      <c r="B149" s="4">
        <f t="shared" si="7"/>
        <v>-49</v>
      </c>
      <c r="C149" s="5">
        <f>Input!$D$15</f>
        <v>877.5715700887987</v>
      </c>
      <c r="D149" s="6" t="e">
        <f>-PPMT(Input!$D$14/12,$B$4-B150,$B$4,$F$4)</f>
        <v>#NUM!</v>
      </c>
      <c r="E149" s="6" t="e">
        <f>-IPMT(Input!$D$14/12,$B$4-B150,$B$4,$F$4)</f>
        <v>#NUM!</v>
      </c>
      <c r="F149" s="9" t="e">
        <f t="shared" si="8"/>
        <v>#NUM!</v>
      </c>
    </row>
    <row r="150" spans="1:6" ht="12.75">
      <c r="A150" s="4">
        <f t="shared" si="6"/>
        <v>146</v>
      </c>
      <c r="B150" s="4">
        <f t="shared" si="7"/>
        <v>-50</v>
      </c>
      <c r="C150" s="5">
        <f>Input!$D$15</f>
        <v>877.5715700887987</v>
      </c>
      <c r="D150" s="6" t="e">
        <f>-PPMT(Input!$D$14/12,$B$4-B151,$B$4,$F$4)</f>
        <v>#NUM!</v>
      </c>
      <c r="E150" s="6" t="e">
        <f>-IPMT(Input!$D$14/12,$B$4-B151,$B$4,$F$4)</f>
        <v>#NUM!</v>
      </c>
      <c r="F150" s="9" t="e">
        <f t="shared" si="8"/>
        <v>#NUM!</v>
      </c>
    </row>
    <row r="151" spans="1:6" ht="12.75">
      <c r="A151" s="4">
        <f t="shared" si="6"/>
        <v>147</v>
      </c>
      <c r="B151" s="4">
        <f t="shared" si="7"/>
        <v>-51</v>
      </c>
      <c r="C151" s="5">
        <f>Input!$D$15</f>
        <v>877.5715700887987</v>
      </c>
      <c r="D151" s="6" t="e">
        <f>-PPMT(Input!$D$14/12,$B$4-B152,$B$4,$F$4)</f>
        <v>#NUM!</v>
      </c>
      <c r="E151" s="6" t="e">
        <f>-IPMT(Input!$D$14/12,$B$4-B152,$B$4,$F$4)</f>
        <v>#NUM!</v>
      </c>
      <c r="F151" s="9" t="e">
        <f t="shared" si="8"/>
        <v>#NUM!</v>
      </c>
    </row>
    <row r="152" spans="1:6" ht="12.75">
      <c r="A152" s="4">
        <f t="shared" si="6"/>
        <v>148</v>
      </c>
      <c r="B152" s="4">
        <f t="shared" si="7"/>
        <v>-52</v>
      </c>
      <c r="C152" s="5">
        <f>Input!$D$15</f>
        <v>877.5715700887987</v>
      </c>
      <c r="D152" s="6" t="e">
        <f>-PPMT(Input!$D$14/12,$B$4-B153,$B$4,$F$4)</f>
        <v>#NUM!</v>
      </c>
      <c r="E152" s="6" t="e">
        <f>-IPMT(Input!$D$14/12,$B$4-B153,$B$4,$F$4)</f>
        <v>#NUM!</v>
      </c>
      <c r="F152" s="9" t="e">
        <f t="shared" si="8"/>
        <v>#NUM!</v>
      </c>
    </row>
    <row r="153" spans="1:6" ht="12.75">
      <c r="A153" s="4">
        <f t="shared" si="6"/>
        <v>149</v>
      </c>
      <c r="B153" s="4">
        <f t="shared" si="7"/>
        <v>-53</v>
      </c>
      <c r="C153" s="5">
        <f>Input!$D$15</f>
        <v>877.5715700887987</v>
      </c>
      <c r="D153" s="6" t="e">
        <f>-PPMT(Input!$D$14/12,$B$4-B154,$B$4,$F$4)</f>
        <v>#NUM!</v>
      </c>
      <c r="E153" s="6" t="e">
        <f>-IPMT(Input!$D$14/12,$B$4-B154,$B$4,$F$4)</f>
        <v>#NUM!</v>
      </c>
      <c r="F153" s="9" t="e">
        <f t="shared" si="8"/>
        <v>#NUM!</v>
      </c>
    </row>
    <row r="154" spans="1:6" ht="12.75">
      <c r="A154" s="4">
        <f t="shared" si="6"/>
        <v>150</v>
      </c>
      <c r="B154" s="4">
        <f t="shared" si="7"/>
        <v>-54</v>
      </c>
      <c r="C154" s="5">
        <f>Input!$D$15</f>
        <v>877.5715700887987</v>
      </c>
      <c r="D154" s="6" t="e">
        <f>-PPMT(Input!$D$14/12,$B$4-B155,$B$4,$F$4)</f>
        <v>#NUM!</v>
      </c>
      <c r="E154" s="6" t="e">
        <f>-IPMT(Input!$D$14/12,$B$4-B155,$B$4,$F$4)</f>
        <v>#NUM!</v>
      </c>
      <c r="F154" s="9" t="e">
        <f t="shared" si="8"/>
        <v>#NUM!</v>
      </c>
    </row>
    <row r="155" spans="1:6" ht="12.75">
      <c r="A155" s="4">
        <f t="shared" si="6"/>
        <v>151</v>
      </c>
      <c r="B155" s="4">
        <f t="shared" si="7"/>
        <v>-55</v>
      </c>
      <c r="C155" s="5">
        <f>Input!$D$15</f>
        <v>877.5715700887987</v>
      </c>
      <c r="D155" s="6" t="e">
        <f>-PPMT(Input!$D$14/12,$B$4-B156,$B$4,$F$4)</f>
        <v>#NUM!</v>
      </c>
      <c r="E155" s="6" t="e">
        <f>-IPMT(Input!$D$14/12,$B$4-B156,$B$4,$F$4)</f>
        <v>#NUM!</v>
      </c>
      <c r="F155" s="9" t="e">
        <f t="shared" si="8"/>
        <v>#NUM!</v>
      </c>
    </row>
    <row r="156" spans="1:6" ht="12.75">
      <c r="A156" s="4">
        <f t="shared" si="6"/>
        <v>152</v>
      </c>
      <c r="B156" s="4">
        <f t="shared" si="7"/>
        <v>-56</v>
      </c>
      <c r="C156" s="5">
        <f>Input!$D$15</f>
        <v>877.5715700887987</v>
      </c>
      <c r="D156" s="6" t="e">
        <f>-PPMT(Input!$D$14/12,$B$4-B157,$B$4,$F$4)</f>
        <v>#NUM!</v>
      </c>
      <c r="E156" s="6" t="e">
        <f>-IPMT(Input!$D$14/12,$B$4-B157,$B$4,$F$4)</f>
        <v>#NUM!</v>
      </c>
      <c r="F156" s="9" t="e">
        <f t="shared" si="8"/>
        <v>#NUM!</v>
      </c>
    </row>
    <row r="157" spans="1:6" ht="12.75">
      <c r="A157" s="4">
        <f t="shared" si="6"/>
        <v>153</v>
      </c>
      <c r="B157" s="4">
        <f t="shared" si="7"/>
        <v>-57</v>
      </c>
      <c r="C157" s="5">
        <f>Input!$D$15</f>
        <v>877.5715700887987</v>
      </c>
      <c r="D157" s="6" t="e">
        <f>-PPMT(Input!$D$14/12,$B$4-B158,$B$4,$F$4)</f>
        <v>#NUM!</v>
      </c>
      <c r="E157" s="6" t="e">
        <f>-IPMT(Input!$D$14/12,$B$4-B158,$B$4,$F$4)</f>
        <v>#NUM!</v>
      </c>
      <c r="F157" s="9" t="e">
        <f t="shared" si="8"/>
        <v>#NUM!</v>
      </c>
    </row>
    <row r="158" spans="1:6" ht="12.75">
      <c r="A158" s="4">
        <f t="shared" si="6"/>
        <v>154</v>
      </c>
      <c r="B158" s="4">
        <f t="shared" si="7"/>
        <v>-58</v>
      </c>
      <c r="C158" s="5">
        <f>Input!$D$15</f>
        <v>877.5715700887987</v>
      </c>
      <c r="D158" s="6" t="e">
        <f>-PPMT(Input!$D$14/12,$B$4-B159,$B$4,$F$4)</f>
        <v>#NUM!</v>
      </c>
      <c r="E158" s="6" t="e">
        <f>-IPMT(Input!$D$14/12,$B$4-B159,$B$4,$F$4)</f>
        <v>#NUM!</v>
      </c>
      <c r="F158" s="9" t="e">
        <f t="shared" si="8"/>
        <v>#NUM!</v>
      </c>
    </row>
    <row r="159" spans="1:6" ht="12.75">
      <c r="A159" s="4">
        <f t="shared" si="6"/>
        <v>155</v>
      </c>
      <c r="B159" s="4">
        <f t="shared" si="7"/>
        <v>-59</v>
      </c>
      <c r="C159" s="5">
        <f>Input!$D$15</f>
        <v>877.5715700887987</v>
      </c>
      <c r="D159" s="6" t="e">
        <f>-PPMT(Input!$D$14/12,$B$4-B160,$B$4,$F$4)</f>
        <v>#NUM!</v>
      </c>
      <c r="E159" s="6" t="e">
        <f>-IPMT(Input!$D$14/12,$B$4-B160,$B$4,$F$4)</f>
        <v>#NUM!</v>
      </c>
      <c r="F159" s="9" t="e">
        <f t="shared" si="8"/>
        <v>#NUM!</v>
      </c>
    </row>
    <row r="160" spans="1:6" ht="12.75">
      <c r="A160" s="1">
        <f t="shared" si="6"/>
        <v>156</v>
      </c>
      <c r="B160" s="2">
        <f t="shared" si="7"/>
        <v>-60</v>
      </c>
      <c r="C160" s="14">
        <f>Input!$D$15</f>
        <v>877.5715700887987</v>
      </c>
      <c r="D160" s="15" t="e">
        <f>-PPMT(Input!$D$14/12,$B$4-B161,$B$4,$F$4)</f>
        <v>#NUM!</v>
      </c>
      <c r="E160" s="15" t="e">
        <f>-IPMT(Input!$D$14/12,$B$4-B161,$B$4,$F$4)</f>
        <v>#NUM!</v>
      </c>
      <c r="F160" s="9" t="e">
        <f t="shared" si="8"/>
        <v>#NUM!</v>
      </c>
    </row>
    <row r="161" spans="1:6" ht="12.75">
      <c r="A161" s="4">
        <f t="shared" si="6"/>
        <v>157</v>
      </c>
      <c r="B161" s="4">
        <f t="shared" si="7"/>
        <v>-61</v>
      </c>
      <c r="C161" s="5">
        <f>Input!$D$15</f>
        <v>877.5715700887987</v>
      </c>
      <c r="D161" s="6" t="e">
        <f>-PPMT(Input!$D$14/12,$B$4-B162,$B$4,$F$4)</f>
        <v>#NUM!</v>
      </c>
      <c r="E161" s="6" t="e">
        <f>-IPMT(Input!$D$14/12,$B$4-B162,$B$4,$F$4)</f>
        <v>#NUM!</v>
      </c>
      <c r="F161" s="9" t="e">
        <f t="shared" si="8"/>
        <v>#NUM!</v>
      </c>
    </row>
    <row r="162" spans="1:6" ht="12.75">
      <c r="A162" s="4">
        <f t="shared" si="6"/>
        <v>158</v>
      </c>
      <c r="B162" s="4">
        <f t="shared" si="7"/>
        <v>-62</v>
      </c>
      <c r="C162" s="5">
        <f>Input!$D$15</f>
        <v>877.5715700887987</v>
      </c>
      <c r="D162" s="6" t="e">
        <f>-PPMT(Input!$D$14/12,$B$4-B163,$B$4,$F$4)</f>
        <v>#NUM!</v>
      </c>
      <c r="E162" s="6" t="e">
        <f>-IPMT(Input!$D$14/12,$B$4-B163,$B$4,$F$4)</f>
        <v>#NUM!</v>
      </c>
      <c r="F162" s="9" t="e">
        <f t="shared" si="8"/>
        <v>#NUM!</v>
      </c>
    </row>
    <row r="163" spans="1:6" ht="12.75">
      <c r="A163" s="4">
        <f t="shared" si="6"/>
        <v>159</v>
      </c>
      <c r="B163" s="4">
        <f t="shared" si="7"/>
        <v>-63</v>
      </c>
      <c r="C163" s="5">
        <f>Input!$D$15</f>
        <v>877.5715700887987</v>
      </c>
      <c r="D163" s="6" t="e">
        <f>-PPMT(Input!$D$14/12,$B$4-B164,$B$4,$F$4)</f>
        <v>#NUM!</v>
      </c>
      <c r="E163" s="6" t="e">
        <f>-IPMT(Input!$D$14/12,$B$4-B164,$B$4,$F$4)</f>
        <v>#NUM!</v>
      </c>
      <c r="F163" s="9" t="e">
        <f t="shared" si="8"/>
        <v>#NUM!</v>
      </c>
    </row>
    <row r="164" spans="1:6" ht="12.75">
      <c r="A164" s="4">
        <f t="shared" si="6"/>
        <v>160</v>
      </c>
      <c r="B164" s="4">
        <f t="shared" si="7"/>
        <v>-64</v>
      </c>
      <c r="C164" s="5">
        <f>Input!$D$15</f>
        <v>877.5715700887987</v>
      </c>
      <c r="D164" s="6" t="e">
        <f>-PPMT(Input!$D$14/12,$B$4-B165,$B$4,$F$4)</f>
        <v>#NUM!</v>
      </c>
      <c r="E164" s="6" t="e">
        <f>-IPMT(Input!$D$14/12,$B$4-B165,$B$4,$F$4)</f>
        <v>#NUM!</v>
      </c>
      <c r="F164" s="9" t="e">
        <f t="shared" si="8"/>
        <v>#NUM!</v>
      </c>
    </row>
    <row r="165" spans="1:6" ht="12.75">
      <c r="A165" s="4">
        <f t="shared" si="6"/>
        <v>161</v>
      </c>
      <c r="B165" s="4">
        <f t="shared" si="7"/>
        <v>-65</v>
      </c>
      <c r="C165" s="5">
        <f>Input!$D$15</f>
        <v>877.5715700887987</v>
      </c>
      <c r="D165" s="6" t="e">
        <f>-PPMT(Input!$D$14/12,$B$4-B166,$B$4,$F$4)</f>
        <v>#NUM!</v>
      </c>
      <c r="E165" s="6" t="e">
        <f>-IPMT(Input!$D$14/12,$B$4-B166,$B$4,$F$4)</f>
        <v>#NUM!</v>
      </c>
      <c r="F165" s="9" t="e">
        <f t="shared" si="8"/>
        <v>#NUM!</v>
      </c>
    </row>
    <row r="166" spans="1:6" ht="12.75">
      <c r="A166" s="4">
        <f t="shared" si="6"/>
        <v>162</v>
      </c>
      <c r="B166" s="4">
        <f t="shared" si="7"/>
        <v>-66</v>
      </c>
      <c r="C166" s="5">
        <f>Input!$D$15</f>
        <v>877.5715700887987</v>
      </c>
      <c r="D166" s="6" t="e">
        <f>-PPMT(Input!$D$14/12,$B$4-B167,$B$4,$F$4)</f>
        <v>#NUM!</v>
      </c>
      <c r="E166" s="6" t="e">
        <f>-IPMT(Input!$D$14/12,$B$4-B167,$B$4,$F$4)</f>
        <v>#NUM!</v>
      </c>
      <c r="F166" s="9" t="e">
        <f t="shared" si="8"/>
        <v>#NUM!</v>
      </c>
    </row>
    <row r="167" spans="1:6" ht="12.75">
      <c r="A167" s="4">
        <f t="shared" si="6"/>
        <v>163</v>
      </c>
      <c r="B167" s="4">
        <f t="shared" si="7"/>
        <v>-67</v>
      </c>
      <c r="C167" s="5">
        <f>Input!$D$15</f>
        <v>877.5715700887987</v>
      </c>
      <c r="D167" s="6" t="e">
        <f>-PPMT(Input!$D$14/12,$B$4-B168,$B$4,$F$4)</f>
        <v>#NUM!</v>
      </c>
      <c r="E167" s="6" t="e">
        <f>-IPMT(Input!$D$14/12,$B$4-B168,$B$4,$F$4)</f>
        <v>#NUM!</v>
      </c>
      <c r="F167" s="9" t="e">
        <f t="shared" si="8"/>
        <v>#NUM!</v>
      </c>
    </row>
    <row r="168" spans="1:6" ht="12.75">
      <c r="A168" s="4">
        <f t="shared" si="6"/>
        <v>164</v>
      </c>
      <c r="B168" s="4">
        <f t="shared" si="7"/>
        <v>-68</v>
      </c>
      <c r="C168" s="5">
        <f>Input!$D$15</f>
        <v>877.5715700887987</v>
      </c>
      <c r="D168" s="6" t="e">
        <f>-PPMT(Input!$D$14/12,$B$4-B169,$B$4,$F$4)</f>
        <v>#NUM!</v>
      </c>
      <c r="E168" s="6" t="e">
        <f>-IPMT(Input!$D$14/12,$B$4-B169,$B$4,$F$4)</f>
        <v>#NUM!</v>
      </c>
      <c r="F168" s="9" t="e">
        <f t="shared" si="8"/>
        <v>#NUM!</v>
      </c>
    </row>
    <row r="169" spans="1:6" ht="12.75">
      <c r="A169" s="4">
        <f t="shared" si="6"/>
        <v>165</v>
      </c>
      <c r="B169" s="4">
        <f t="shared" si="7"/>
        <v>-69</v>
      </c>
      <c r="C169" s="5">
        <f>Input!$D$15</f>
        <v>877.5715700887987</v>
      </c>
      <c r="D169" s="6" t="e">
        <f>-PPMT(Input!$D$14/12,$B$4-B170,$B$4,$F$4)</f>
        <v>#NUM!</v>
      </c>
      <c r="E169" s="6" t="e">
        <f>-IPMT(Input!$D$14/12,$B$4-B170,$B$4,$F$4)</f>
        <v>#NUM!</v>
      </c>
      <c r="F169" s="9" t="e">
        <f t="shared" si="8"/>
        <v>#NUM!</v>
      </c>
    </row>
    <row r="170" spans="1:6" ht="12.75">
      <c r="A170" s="4">
        <f t="shared" si="6"/>
        <v>166</v>
      </c>
      <c r="B170" s="4">
        <f t="shared" si="7"/>
        <v>-70</v>
      </c>
      <c r="C170" s="5">
        <f>Input!$D$15</f>
        <v>877.5715700887987</v>
      </c>
      <c r="D170" s="6" t="e">
        <f>-PPMT(Input!$D$14/12,$B$4-B171,$B$4,$F$4)</f>
        <v>#NUM!</v>
      </c>
      <c r="E170" s="6" t="e">
        <f>-IPMT(Input!$D$14/12,$B$4-B171,$B$4,$F$4)</f>
        <v>#NUM!</v>
      </c>
      <c r="F170" s="9" t="e">
        <f t="shared" si="8"/>
        <v>#NUM!</v>
      </c>
    </row>
    <row r="171" spans="1:6" ht="12.75">
      <c r="A171" s="4">
        <f t="shared" si="6"/>
        <v>167</v>
      </c>
      <c r="B171" s="4">
        <f t="shared" si="7"/>
        <v>-71</v>
      </c>
      <c r="C171" s="5">
        <f>Input!$D$15</f>
        <v>877.5715700887987</v>
      </c>
      <c r="D171" s="6" t="e">
        <f>-PPMT(Input!$D$14/12,$B$4-B172,$B$4,$F$4)</f>
        <v>#NUM!</v>
      </c>
      <c r="E171" s="6" t="e">
        <f>-IPMT(Input!$D$14/12,$B$4-B172,$B$4,$F$4)</f>
        <v>#NUM!</v>
      </c>
      <c r="F171" s="9" t="e">
        <f t="shared" si="8"/>
        <v>#NUM!</v>
      </c>
    </row>
    <row r="172" spans="1:6" ht="12.75">
      <c r="A172" s="1">
        <f t="shared" si="6"/>
        <v>168</v>
      </c>
      <c r="B172" s="2">
        <f t="shared" si="7"/>
        <v>-72</v>
      </c>
      <c r="C172" s="14">
        <f>Input!$D$15</f>
        <v>877.5715700887987</v>
      </c>
      <c r="D172" s="15" t="e">
        <f>-PPMT(Input!$D$14/12,$B$4-B173,$B$4,$F$4)</f>
        <v>#NUM!</v>
      </c>
      <c r="E172" s="15" t="e">
        <f>-IPMT(Input!$D$14/12,$B$4-B173,$B$4,$F$4)</f>
        <v>#NUM!</v>
      </c>
      <c r="F172" s="9" t="e">
        <f t="shared" si="8"/>
        <v>#NUM!</v>
      </c>
    </row>
    <row r="173" spans="1:6" ht="12.75">
      <c r="A173" s="4">
        <f t="shared" si="6"/>
        <v>169</v>
      </c>
      <c r="B173" s="4">
        <f t="shared" si="7"/>
        <v>-73</v>
      </c>
      <c r="C173" s="5">
        <f>Input!$D$15</f>
        <v>877.5715700887987</v>
      </c>
      <c r="D173" s="6" t="e">
        <f>-PPMT(Input!$D$14/12,$B$4-B174,$B$4,$F$4)</f>
        <v>#NUM!</v>
      </c>
      <c r="E173" s="6" t="e">
        <f>-IPMT(Input!$D$14/12,$B$4-B174,$B$4,$F$4)</f>
        <v>#NUM!</v>
      </c>
      <c r="F173" s="9" t="e">
        <f t="shared" si="8"/>
        <v>#NUM!</v>
      </c>
    </row>
    <row r="174" spans="1:6" ht="12.75">
      <c r="A174" s="4">
        <f t="shared" si="6"/>
        <v>170</v>
      </c>
      <c r="B174" s="4">
        <f t="shared" si="7"/>
        <v>-74</v>
      </c>
      <c r="C174" s="5">
        <f>Input!$D$15</f>
        <v>877.5715700887987</v>
      </c>
      <c r="D174" s="6" t="e">
        <f>-PPMT(Input!$D$14/12,$B$4-B175,$B$4,$F$4)</f>
        <v>#NUM!</v>
      </c>
      <c r="E174" s="6" t="e">
        <f>-IPMT(Input!$D$14/12,$B$4-B175,$B$4,$F$4)</f>
        <v>#NUM!</v>
      </c>
      <c r="F174" s="9" t="e">
        <f t="shared" si="8"/>
        <v>#NUM!</v>
      </c>
    </row>
    <row r="175" spans="1:6" ht="12.75">
      <c r="A175" s="4">
        <f t="shared" si="6"/>
        <v>171</v>
      </c>
      <c r="B175" s="4">
        <f t="shared" si="7"/>
        <v>-75</v>
      </c>
      <c r="C175" s="5">
        <f>Input!$D$15</f>
        <v>877.5715700887987</v>
      </c>
      <c r="D175" s="6" t="e">
        <f>-PPMT(Input!$D$14/12,$B$4-B176,$B$4,$F$4)</f>
        <v>#NUM!</v>
      </c>
      <c r="E175" s="6" t="e">
        <f>-IPMT(Input!$D$14/12,$B$4-B176,$B$4,$F$4)</f>
        <v>#NUM!</v>
      </c>
      <c r="F175" s="9" t="e">
        <f t="shared" si="8"/>
        <v>#NUM!</v>
      </c>
    </row>
    <row r="176" spans="1:6" ht="12.75">
      <c r="A176" s="4">
        <f t="shared" si="6"/>
        <v>172</v>
      </c>
      <c r="B176" s="4">
        <f t="shared" si="7"/>
        <v>-76</v>
      </c>
      <c r="C176" s="5">
        <f>Input!$D$15</f>
        <v>877.5715700887987</v>
      </c>
      <c r="D176" s="6" t="e">
        <f>-PPMT(Input!$D$14/12,$B$4-B177,$B$4,$F$4)</f>
        <v>#NUM!</v>
      </c>
      <c r="E176" s="6" t="e">
        <f>-IPMT(Input!$D$14/12,$B$4-B177,$B$4,$F$4)</f>
        <v>#NUM!</v>
      </c>
      <c r="F176" s="9" t="e">
        <f t="shared" si="8"/>
        <v>#NUM!</v>
      </c>
    </row>
    <row r="177" spans="1:6" ht="12.75">
      <c r="A177" s="4">
        <f t="shared" si="6"/>
        <v>173</v>
      </c>
      <c r="B177" s="4">
        <f t="shared" si="7"/>
        <v>-77</v>
      </c>
      <c r="C177" s="5">
        <f>Input!$D$15</f>
        <v>877.5715700887987</v>
      </c>
      <c r="D177" s="6" t="e">
        <f>-PPMT(Input!$D$14/12,$B$4-B178,$B$4,$F$4)</f>
        <v>#NUM!</v>
      </c>
      <c r="E177" s="6" t="e">
        <f>-IPMT(Input!$D$14/12,$B$4-B178,$B$4,$F$4)</f>
        <v>#NUM!</v>
      </c>
      <c r="F177" s="9" t="e">
        <f t="shared" si="8"/>
        <v>#NUM!</v>
      </c>
    </row>
    <row r="178" spans="1:6" ht="12.75">
      <c r="A178" s="4">
        <f t="shared" si="6"/>
        <v>174</v>
      </c>
      <c r="B178" s="4">
        <f t="shared" si="7"/>
        <v>-78</v>
      </c>
      <c r="C178" s="5">
        <f>Input!$D$15</f>
        <v>877.5715700887987</v>
      </c>
      <c r="D178" s="6" t="e">
        <f>-PPMT(Input!$D$14/12,$B$4-B179,$B$4,$F$4)</f>
        <v>#NUM!</v>
      </c>
      <c r="E178" s="6" t="e">
        <f>-IPMT(Input!$D$14/12,$B$4-B179,$B$4,$F$4)</f>
        <v>#NUM!</v>
      </c>
      <c r="F178" s="9" t="e">
        <f t="shared" si="8"/>
        <v>#NUM!</v>
      </c>
    </row>
    <row r="179" spans="1:6" ht="12.75">
      <c r="A179" s="4">
        <f t="shared" si="6"/>
        <v>175</v>
      </c>
      <c r="B179" s="4">
        <f t="shared" si="7"/>
        <v>-79</v>
      </c>
      <c r="C179" s="5">
        <f>Input!$D$15</f>
        <v>877.5715700887987</v>
      </c>
      <c r="D179" s="6" t="e">
        <f>-PPMT(Input!$D$14/12,$B$4-B180,$B$4,$F$4)</f>
        <v>#NUM!</v>
      </c>
      <c r="E179" s="6" t="e">
        <f>-IPMT(Input!$D$14/12,$B$4-B180,$B$4,$F$4)</f>
        <v>#NUM!</v>
      </c>
      <c r="F179" s="9" t="e">
        <f t="shared" si="8"/>
        <v>#NUM!</v>
      </c>
    </row>
    <row r="180" spans="1:6" ht="12.75">
      <c r="A180" s="4">
        <f t="shared" si="6"/>
        <v>176</v>
      </c>
      <c r="B180" s="4">
        <f t="shared" si="7"/>
        <v>-80</v>
      </c>
      <c r="C180" s="5">
        <f>Input!$D$15</f>
        <v>877.5715700887987</v>
      </c>
      <c r="D180" s="6" t="e">
        <f>-PPMT(Input!$D$14/12,$B$4-B181,$B$4,$F$4)</f>
        <v>#NUM!</v>
      </c>
      <c r="E180" s="6" t="e">
        <f>-IPMT(Input!$D$14/12,$B$4-B181,$B$4,$F$4)</f>
        <v>#NUM!</v>
      </c>
      <c r="F180" s="9" t="e">
        <f t="shared" si="8"/>
        <v>#NUM!</v>
      </c>
    </row>
    <row r="181" spans="1:6" ht="12.75">
      <c r="A181" s="4">
        <f t="shared" si="6"/>
        <v>177</v>
      </c>
      <c r="B181" s="4">
        <f t="shared" si="7"/>
        <v>-81</v>
      </c>
      <c r="C181" s="5">
        <f>Input!$D$15</f>
        <v>877.5715700887987</v>
      </c>
      <c r="D181" s="6" t="e">
        <f>-PPMT(Input!$D$14/12,$B$4-B182,$B$4,$F$4)</f>
        <v>#NUM!</v>
      </c>
      <c r="E181" s="6" t="e">
        <f>-IPMT(Input!$D$14/12,$B$4-B182,$B$4,$F$4)</f>
        <v>#NUM!</v>
      </c>
      <c r="F181" s="9" t="e">
        <f t="shared" si="8"/>
        <v>#NUM!</v>
      </c>
    </row>
    <row r="182" spans="1:6" ht="12.75">
      <c r="A182" s="4">
        <f t="shared" si="6"/>
        <v>178</v>
      </c>
      <c r="B182" s="4">
        <f t="shared" si="7"/>
        <v>-82</v>
      </c>
      <c r="C182" s="5">
        <f>Input!$D$15</f>
        <v>877.5715700887987</v>
      </c>
      <c r="D182" s="6" t="e">
        <f>-PPMT(Input!$D$14/12,$B$4-B183,$B$4,$F$4)</f>
        <v>#NUM!</v>
      </c>
      <c r="E182" s="6" t="e">
        <f>-IPMT(Input!$D$14/12,$B$4-B183,$B$4,$F$4)</f>
        <v>#NUM!</v>
      </c>
      <c r="F182" s="9" t="e">
        <f t="shared" si="8"/>
        <v>#NUM!</v>
      </c>
    </row>
    <row r="183" spans="1:6" ht="12.75">
      <c r="A183" s="4">
        <f t="shared" si="6"/>
        <v>179</v>
      </c>
      <c r="B183" s="4">
        <f t="shared" si="7"/>
        <v>-83</v>
      </c>
      <c r="C183" s="5">
        <f>Input!$D$15</f>
        <v>877.5715700887987</v>
      </c>
      <c r="D183" s="6" t="e">
        <f>-PPMT(Input!$D$14/12,$B$4-B184,$B$4,$F$4)</f>
        <v>#NUM!</v>
      </c>
      <c r="E183" s="6" t="e">
        <f>-IPMT(Input!$D$14/12,$B$4-B184,$B$4,$F$4)</f>
        <v>#NUM!</v>
      </c>
      <c r="F183" s="9" t="e">
        <f t="shared" si="8"/>
        <v>#NUM!</v>
      </c>
    </row>
    <row r="184" spans="1:6" ht="12.75">
      <c r="A184" s="1">
        <f t="shared" si="6"/>
        <v>180</v>
      </c>
      <c r="B184" s="2">
        <f t="shared" si="7"/>
        <v>-84</v>
      </c>
      <c r="C184" s="14">
        <f>Input!$D$15</f>
        <v>877.5715700887987</v>
      </c>
      <c r="D184" s="15" t="e">
        <f>-PPMT(Input!$D$14/12,$B$4-B185,$B$4,$F$4)</f>
        <v>#NUM!</v>
      </c>
      <c r="E184" s="15" t="e">
        <f>-IPMT(Input!$D$14/12,$B$4-B185,$B$4,$F$4)</f>
        <v>#NUM!</v>
      </c>
      <c r="F184" s="9" t="e">
        <f t="shared" si="8"/>
        <v>#NUM!</v>
      </c>
    </row>
    <row r="185" spans="1:6" ht="12.75">
      <c r="A185" s="4">
        <f t="shared" si="6"/>
        <v>181</v>
      </c>
      <c r="B185" s="4">
        <f t="shared" si="7"/>
        <v>-85</v>
      </c>
      <c r="C185" s="5">
        <f>Input!$D$15</f>
        <v>877.5715700887987</v>
      </c>
      <c r="D185" s="6" t="e">
        <f>-PPMT(Input!$D$14/12,$B$4-B186,$B$4,$F$4)</f>
        <v>#NUM!</v>
      </c>
      <c r="E185" s="6" t="e">
        <f>-IPMT(Input!$D$14/12,$B$4-B186,$B$4,$F$4)</f>
        <v>#NUM!</v>
      </c>
      <c r="F185" s="9" t="e">
        <f t="shared" si="8"/>
        <v>#NUM!</v>
      </c>
    </row>
    <row r="186" spans="1:6" ht="12.75">
      <c r="A186" s="4">
        <f t="shared" si="6"/>
        <v>182</v>
      </c>
      <c r="B186" s="4">
        <f t="shared" si="7"/>
        <v>-86</v>
      </c>
      <c r="C186" s="5">
        <f>Input!$D$15</f>
        <v>877.5715700887987</v>
      </c>
      <c r="D186" s="6" t="e">
        <f>-PPMT(Input!$D$14/12,$B$4-B187,$B$4,$F$4)</f>
        <v>#NUM!</v>
      </c>
      <c r="E186" s="6" t="e">
        <f>-IPMT(Input!$D$14/12,$B$4-B187,$B$4,$F$4)</f>
        <v>#NUM!</v>
      </c>
      <c r="F186" s="9" t="e">
        <f t="shared" si="8"/>
        <v>#NUM!</v>
      </c>
    </row>
    <row r="187" spans="1:6" ht="12.75">
      <c r="A187" s="4">
        <f t="shared" si="6"/>
        <v>183</v>
      </c>
      <c r="B187" s="4">
        <f t="shared" si="7"/>
        <v>-87</v>
      </c>
      <c r="C187" s="5">
        <f>Input!$D$15</f>
        <v>877.5715700887987</v>
      </c>
      <c r="D187" s="6" t="e">
        <f>-PPMT(Input!$D$14/12,$B$4-B188,$B$4,$F$4)</f>
        <v>#NUM!</v>
      </c>
      <c r="E187" s="6" t="e">
        <f>-IPMT(Input!$D$14/12,$B$4-B188,$B$4,$F$4)</f>
        <v>#NUM!</v>
      </c>
      <c r="F187" s="9" t="e">
        <f t="shared" si="8"/>
        <v>#NUM!</v>
      </c>
    </row>
    <row r="188" spans="1:6" ht="12.75">
      <c r="A188" s="4">
        <f t="shared" si="6"/>
        <v>184</v>
      </c>
      <c r="B188" s="4">
        <f t="shared" si="7"/>
        <v>-88</v>
      </c>
      <c r="C188" s="5">
        <f>Input!$D$15</f>
        <v>877.5715700887987</v>
      </c>
      <c r="D188" s="6" t="e">
        <f>-PPMT(Input!$D$14/12,$B$4-B189,$B$4,$F$4)</f>
        <v>#NUM!</v>
      </c>
      <c r="E188" s="6" t="e">
        <f>-IPMT(Input!$D$14/12,$B$4-B189,$B$4,$F$4)</f>
        <v>#NUM!</v>
      </c>
      <c r="F188" s="9" t="e">
        <f t="shared" si="8"/>
        <v>#NUM!</v>
      </c>
    </row>
    <row r="189" spans="1:6" ht="12.75">
      <c r="A189" s="4">
        <f t="shared" si="6"/>
        <v>185</v>
      </c>
      <c r="B189" s="4">
        <f t="shared" si="7"/>
        <v>-89</v>
      </c>
      <c r="C189" s="5">
        <f>Input!$D$15</f>
        <v>877.5715700887987</v>
      </c>
      <c r="D189" s="6" t="e">
        <f>-PPMT(Input!$D$14/12,$B$4-B190,$B$4,$F$4)</f>
        <v>#NUM!</v>
      </c>
      <c r="E189" s="6" t="e">
        <f>-IPMT(Input!$D$14/12,$B$4-B190,$B$4,$F$4)</f>
        <v>#NUM!</v>
      </c>
      <c r="F189" s="9" t="e">
        <f t="shared" si="8"/>
        <v>#NUM!</v>
      </c>
    </row>
    <row r="190" spans="1:6" ht="12.75">
      <c r="A190" s="4">
        <f t="shared" si="6"/>
        <v>186</v>
      </c>
      <c r="B190" s="4">
        <f t="shared" si="7"/>
        <v>-90</v>
      </c>
      <c r="C190" s="5">
        <f>Input!$D$15</f>
        <v>877.5715700887987</v>
      </c>
      <c r="D190" s="6" t="e">
        <f>-PPMT(Input!$D$14/12,$B$4-B191,$B$4,$F$4)</f>
        <v>#NUM!</v>
      </c>
      <c r="E190" s="6" t="e">
        <f>-IPMT(Input!$D$14/12,$B$4-B191,$B$4,$F$4)</f>
        <v>#NUM!</v>
      </c>
      <c r="F190" s="9" t="e">
        <f t="shared" si="8"/>
        <v>#NUM!</v>
      </c>
    </row>
    <row r="191" spans="1:6" ht="12.75">
      <c r="A191" s="4">
        <f t="shared" si="6"/>
        <v>187</v>
      </c>
      <c r="B191" s="4">
        <f t="shared" si="7"/>
        <v>-91</v>
      </c>
      <c r="C191" s="5">
        <f>Input!$D$15</f>
        <v>877.5715700887987</v>
      </c>
      <c r="D191" s="6" t="e">
        <f>-PPMT(Input!$D$14/12,$B$4-B192,$B$4,$F$4)</f>
        <v>#NUM!</v>
      </c>
      <c r="E191" s="6" t="e">
        <f>-IPMT(Input!$D$14/12,$B$4-B192,$B$4,$F$4)</f>
        <v>#NUM!</v>
      </c>
      <c r="F191" s="9" t="e">
        <f t="shared" si="8"/>
        <v>#NUM!</v>
      </c>
    </row>
    <row r="192" spans="1:6" ht="12.75">
      <c r="A192" s="4">
        <f t="shared" si="6"/>
        <v>188</v>
      </c>
      <c r="B192" s="4">
        <f t="shared" si="7"/>
        <v>-92</v>
      </c>
      <c r="C192" s="5">
        <f>Input!$D$15</f>
        <v>877.5715700887987</v>
      </c>
      <c r="D192" s="6" t="e">
        <f>-PPMT(Input!$D$14/12,$B$4-B193,$B$4,$F$4)</f>
        <v>#NUM!</v>
      </c>
      <c r="E192" s="6" t="e">
        <f>-IPMT(Input!$D$14/12,$B$4-B193,$B$4,$F$4)</f>
        <v>#NUM!</v>
      </c>
      <c r="F192" s="9" t="e">
        <f t="shared" si="8"/>
        <v>#NUM!</v>
      </c>
    </row>
    <row r="193" spans="1:6" ht="12.75">
      <c r="A193" s="4">
        <f t="shared" si="6"/>
        <v>189</v>
      </c>
      <c r="B193" s="4">
        <f t="shared" si="7"/>
        <v>-93</v>
      </c>
      <c r="C193" s="5">
        <f>Input!$D$15</f>
        <v>877.5715700887987</v>
      </c>
      <c r="D193" s="6" t="e">
        <f>-PPMT(Input!$D$14/12,$B$4-B194,$B$4,$F$4)</f>
        <v>#NUM!</v>
      </c>
      <c r="E193" s="6" t="e">
        <f>-IPMT(Input!$D$14/12,$B$4-B194,$B$4,$F$4)</f>
        <v>#NUM!</v>
      </c>
      <c r="F193" s="9" t="e">
        <f t="shared" si="8"/>
        <v>#NUM!</v>
      </c>
    </row>
    <row r="194" spans="1:6" ht="12.75">
      <c r="A194" s="4">
        <f t="shared" si="6"/>
        <v>190</v>
      </c>
      <c r="B194" s="4">
        <f t="shared" si="7"/>
        <v>-94</v>
      </c>
      <c r="C194" s="5">
        <f>Input!$D$15</f>
        <v>877.5715700887987</v>
      </c>
      <c r="D194" s="6" t="e">
        <f>-PPMT(Input!$D$14/12,$B$4-B195,$B$4,$F$4)</f>
        <v>#NUM!</v>
      </c>
      <c r="E194" s="6" t="e">
        <f>-IPMT(Input!$D$14/12,$B$4-B195,$B$4,$F$4)</f>
        <v>#NUM!</v>
      </c>
      <c r="F194" s="9" t="e">
        <f t="shared" si="8"/>
        <v>#NUM!</v>
      </c>
    </row>
    <row r="195" spans="1:6" ht="12.75">
      <c r="A195" s="4">
        <f t="shared" si="6"/>
        <v>191</v>
      </c>
      <c r="B195" s="4">
        <f t="shared" si="7"/>
        <v>-95</v>
      </c>
      <c r="C195" s="5">
        <f>Input!$D$15</f>
        <v>877.5715700887987</v>
      </c>
      <c r="D195" s="6" t="e">
        <f>-PPMT(Input!$D$14/12,$B$4-B196,$B$4,$F$4)</f>
        <v>#NUM!</v>
      </c>
      <c r="E195" s="6" t="e">
        <f>-IPMT(Input!$D$14/12,$B$4-B196,$B$4,$F$4)</f>
        <v>#NUM!</v>
      </c>
      <c r="F195" s="9" t="e">
        <f t="shared" si="8"/>
        <v>#NUM!</v>
      </c>
    </row>
    <row r="196" spans="1:6" ht="12.75">
      <c r="A196" s="1">
        <f t="shared" si="6"/>
        <v>192</v>
      </c>
      <c r="B196" s="2">
        <f t="shared" si="7"/>
        <v>-96</v>
      </c>
      <c r="C196" s="14">
        <f>Input!$D$15</f>
        <v>877.5715700887987</v>
      </c>
      <c r="D196" s="15" t="e">
        <f>-PPMT(Input!$D$14/12,$B$4-B197,$B$4,$F$4)</f>
        <v>#NUM!</v>
      </c>
      <c r="E196" s="15" t="e">
        <f>-IPMT(Input!$D$14/12,$B$4-B197,$B$4,$F$4)</f>
        <v>#NUM!</v>
      </c>
      <c r="F196" s="9" t="e">
        <f t="shared" si="8"/>
        <v>#NUM!</v>
      </c>
    </row>
    <row r="197" spans="1:6" ht="12.75">
      <c r="A197" s="4">
        <f aca="true" t="shared" si="9" ref="A197:A260">$B$4-B197</f>
        <v>193</v>
      </c>
      <c r="B197" s="4">
        <f aca="true" t="shared" si="10" ref="B197:B260">B196-1</f>
        <v>-97</v>
      </c>
      <c r="C197" s="5">
        <f>Input!$D$15</f>
        <v>877.5715700887987</v>
      </c>
      <c r="D197" s="6" t="e">
        <f>-PPMT(Input!$D$14/12,$B$4-B198,$B$4,$F$4)</f>
        <v>#NUM!</v>
      </c>
      <c r="E197" s="6" t="e">
        <f>-IPMT(Input!$D$14/12,$B$4-B198,$B$4,$F$4)</f>
        <v>#NUM!</v>
      </c>
      <c r="F197" s="9" t="e">
        <f aca="true" t="shared" si="11" ref="F197:F260">F196-D196</f>
        <v>#NUM!</v>
      </c>
    </row>
    <row r="198" spans="1:6" ht="12.75">
      <c r="A198" s="4">
        <f t="shared" si="9"/>
        <v>194</v>
      </c>
      <c r="B198" s="4">
        <f t="shared" si="10"/>
        <v>-98</v>
      </c>
      <c r="C198" s="5">
        <f>Input!$D$15</f>
        <v>877.5715700887987</v>
      </c>
      <c r="D198" s="6" t="e">
        <f>-PPMT(Input!$D$14/12,$B$4-B199,$B$4,$F$4)</f>
        <v>#NUM!</v>
      </c>
      <c r="E198" s="6" t="e">
        <f>-IPMT(Input!$D$14/12,$B$4-B199,$B$4,$F$4)</f>
        <v>#NUM!</v>
      </c>
      <c r="F198" s="9" t="e">
        <f t="shared" si="11"/>
        <v>#NUM!</v>
      </c>
    </row>
    <row r="199" spans="1:6" ht="12.75">
      <c r="A199" s="4">
        <f t="shared" si="9"/>
        <v>195</v>
      </c>
      <c r="B199" s="4">
        <f t="shared" si="10"/>
        <v>-99</v>
      </c>
      <c r="C199" s="5">
        <f>Input!$D$15</f>
        <v>877.5715700887987</v>
      </c>
      <c r="D199" s="6" t="e">
        <f>-PPMT(Input!$D$14/12,$B$4-B200,$B$4,$F$4)</f>
        <v>#NUM!</v>
      </c>
      <c r="E199" s="6" t="e">
        <f>-IPMT(Input!$D$14/12,$B$4-B200,$B$4,$F$4)</f>
        <v>#NUM!</v>
      </c>
      <c r="F199" s="9" t="e">
        <f t="shared" si="11"/>
        <v>#NUM!</v>
      </c>
    </row>
    <row r="200" spans="1:6" ht="12.75">
      <c r="A200" s="4">
        <f t="shared" si="9"/>
        <v>196</v>
      </c>
      <c r="B200" s="4">
        <f t="shared" si="10"/>
        <v>-100</v>
      </c>
      <c r="C200" s="5">
        <f>Input!$D$15</f>
        <v>877.5715700887987</v>
      </c>
      <c r="D200" s="6" t="e">
        <f>-PPMT(Input!$D$14/12,$B$4-B201,$B$4,$F$4)</f>
        <v>#NUM!</v>
      </c>
      <c r="E200" s="6" t="e">
        <f>-IPMT(Input!$D$14/12,$B$4-B201,$B$4,$F$4)</f>
        <v>#NUM!</v>
      </c>
      <c r="F200" s="9" t="e">
        <f t="shared" si="11"/>
        <v>#NUM!</v>
      </c>
    </row>
    <row r="201" spans="1:6" ht="12.75">
      <c r="A201" s="4">
        <f t="shared" si="9"/>
        <v>197</v>
      </c>
      <c r="B201" s="4">
        <f t="shared" si="10"/>
        <v>-101</v>
      </c>
      <c r="C201" s="5">
        <f>Input!$D$15</f>
        <v>877.5715700887987</v>
      </c>
      <c r="D201" s="6" t="e">
        <f>-PPMT(Input!$D$14/12,$B$4-B202,$B$4,$F$4)</f>
        <v>#NUM!</v>
      </c>
      <c r="E201" s="6" t="e">
        <f>-IPMT(Input!$D$14/12,$B$4-B202,$B$4,$F$4)</f>
        <v>#NUM!</v>
      </c>
      <c r="F201" s="9" t="e">
        <f t="shared" si="11"/>
        <v>#NUM!</v>
      </c>
    </row>
    <row r="202" spans="1:6" ht="12.75">
      <c r="A202" s="4">
        <f t="shared" si="9"/>
        <v>198</v>
      </c>
      <c r="B202" s="4">
        <f t="shared" si="10"/>
        <v>-102</v>
      </c>
      <c r="C202" s="5">
        <f>Input!$D$15</f>
        <v>877.5715700887987</v>
      </c>
      <c r="D202" s="6" t="e">
        <f>-PPMT(Input!$D$14/12,$B$4-B203,$B$4,$F$4)</f>
        <v>#NUM!</v>
      </c>
      <c r="E202" s="6" t="e">
        <f>-IPMT(Input!$D$14/12,$B$4-B203,$B$4,$F$4)</f>
        <v>#NUM!</v>
      </c>
      <c r="F202" s="9" t="e">
        <f t="shared" si="11"/>
        <v>#NUM!</v>
      </c>
    </row>
    <row r="203" spans="1:6" ht="12.75">
      <c r="A203" s="4">
        <f t="shared" si="9"/>
        <v>199</v>
      </c>
      <c r="B203" s="4">
        <f t="shared" si="10"/>
        <v>-103</v>
      </c>
      <c r="C203" s="5">
        <f>Input!$D$15</f>
        <v>877.5715700887987</v>
      </c>
      <c r="D203" s="6" t="e">
        <f>-PPMT(Input!$D$14/12,$B$4-B204,$B$4,$F$4)</f>
        <v>#NUM!</v>
      </c>
      <c r="E203" s="6" t="e">
        <f>-IPMT(Input!$D$14/12,$B$4-B204,$B$4,$F$4)</f>
        <v>#NUM!</v>
      </c>
      <c r="F203" s="9" t="e">
        <f t="shared" si="11"/>
        <v>#NUM!</v>
      </c>
    </row>
    <row r="204" spans="1:6" ht="12.75">
      <c r="A204" s="4">
        <f t="shared" si="9"/>
        <v>200</v>
      </c>
      <c r="B204" s="4">
        <f t="shared" si="10"/>
        <v>-104</v>
      </c>
      <c r="C204" s="5">
        <f>Input!$D$15</f>
        <v>877.5715700887987</v>
      </c>
      <c r="D204" s="6" t="e">
        <f>-PPMT(Input!$D$14/12,$B$4-B205,$B$4,$F$4)</f>
        <v>#NUM!</v>
      </c>
      <c r="E204" s="6" t="e">
        <f>-IPMT(Input!$D$14/12,$B$4-B205,$B$4,$F$4)</f>
        <v>#NUM!</v>
      </c>
      <c r="F204" s="9" t="e">
        <f t="shared" si="11"/>
        <v>#NUM!</v>
      </c>
    </row>
    <row r="205" spans="1:6" ht="12.75">
      <c r="A205" s="4">
        <f t="shared" si="9"/>
        <v>201</v>
      </c>
      <c r="B205" s="4">
        <f t="shared" si="10"/>
        <v>-105</v>
      </c>
      <c r="C205" s="5">
        <f>Input!$D$15</f>
        <v>877.5715700887987</v>
      </c>
      <c r="D205" s="6" t="e">
        <f>-PPMT(Input!$D$14/12,$B$4-B206,$B$4,$F$4)</f>
        <v>#NUM!</v>
      </c>
      <c r="E205" s="6" t="e">
        <f>-IPMT(Input!$D$14/12,$B$4-B206,$B$4,$F$4)</f>
        <v>#NUM!</v>
      </c>
      <c r="F205" s="9" t="e">
        <f t="shared" si="11"/>
        <v>#NUM!</v>
      </c>
    </row>
    <row r="206" spans="1:6" ht="12.75">
      <c r="A206" s="4">
        <f t="shared" si="9"/>
        <v>202</v>
      </c>
      <c r="B206" s="4">
        <f t="shared" si="10"/>
        <v>-106</v>
      </c>
      <c r="C206" s="5">
        <f>Input!$D$15</f>
        <v>877.5715700887987</v>
      </c>
      <c r="D206" s="6" t="e">
        <f>-PPMT(Input!$D$14/12,$B$4-B207,$B$4,$F$4)</f>
        <v>#NUM!</v>
      </c>
      <c r="E206" s="6" t="e">
        <f>-IPMT(Input!$D$14/12,$B$4-B207,$B$4,$F$4)</f>
        <v>#NUM!</v>
      </c>
      <c r="F206" s="9" t="e">
        <f t="shared" si="11"/>
        <v>#NUM!</v>
      </c>
    </row>
    <row r="207" spans="1:6" ht="12.75">
      <c r="A207" s="4">
        <f t="shared" si="9"/>
        <v>203</v>
      </c>
      <c r="B207" s="4">
        <f t="shared" si="10"/>
        <v>-107</v>
      </c>
      <c r="C207" s="5">
        <f>Input!$D$15</f>
        <v>877.5715700887987</v>
      </c>
      <c r="D207" s="6" t="e">
        <f>-PPMT(Input!$D$14/12,$B$4-B208,$B$4,$F$4)</f>
        <v>#NUM!</v>
      </c>
      <c r="E207" s="6" t="e">
        <f>-IPMT(Input!$D$14/12,$B$4-B208,$B$4,$F$4)</f>
        <v>#NUM!</v>
      </c>
      <c r="F207" s="9" t="e">
        <f t="shared" si="11"/>
        <v>#NUM!</v>
      </c>
    </row>
    <row r="208" spans="1:6" ht="12.75">
      <c r="A208" s="1">
        <f t="shared" si="9"/>
        <v>204</v>
      </c>
      <c r="B208" s="2">
        <f t="shared" si="10"/>
        <v>-108</v>
      </c>
      <c r="C208" s="14">
        <f>Input!$D$15</f>
        <v>877.5715700887987</v>
      </c>
      <c r="D208" s="15" t="e">
        <f>-PPMT(Input!$D$14/12,$B$4-B209,$B$4,$F$4)</f>
        <v>#NUM!</v>
      </c>
      <c r="E208" s="15" t="e">
        <f>-IPMT(Input!$D$14/12,$B$4-B209,$B$4,$F$4)</f>
        <v>#NUM!</v>
      </c>
      <c r="F208" s="9" t="e">
        <f t="shared" si="11"/>
        <v>#NUM!</v>
      </c>
    </row>
    <row r="209" spans="1:6" ht="12.75">
      <c r="A209" s="4">
        <f t="shared" si="9"/>
        <v>205</v>
      </c>
      <c r="B209" s="4">
        <f t="shared" si="10"/>
        <v>-109</v>
      </c>
      <c r="C209" s="5">
        <f>Input!$D$15</f>
        <v>877.5715700887987</v>
      </c>
      <c r="D209" s="6" t="e">
        <f>-PPMT(Input!$D$14/12,$B$4-B210,$B$4,$F$4)</f>
        <v>#NUM!</v>
      </c>
      <c r="E209" s="6" t="e">
        <f>-IPMT(Input!$D$14/12,$B$4-B210,$B$4,$F$4)</f>
        <v>#NUM!</v>
      </c>
      <c r="F209" s="9" t="e">
        <f t="shared" si="11"/>
        <v>#NUM!</v>
      </c>
    </row>
    <row r="210" spans="1:6" ht="12.75">
      <c r="A210" s="4">
        <f t="shared" si="9"/>
        <v>206</v>
      </c>
      <c r="B210" s="4">
        <f t="shared" si="10"/>
        <v>-110</v>
      </c>
      <c r="C210" s="5">
        <f>Input!$D$15</f>
        <v>877.5715700887987</v>
      </c>
      <c r="D210" s="6" t="e">
        <f>-PPMT(Input!$D$14/12,$B$4-B211,$B$4,$F$4)</f>
        <v>#NUM!</v>
      </c>
      <c r="E210" s="6" t="e">
        <f>-IPMT(Input!$D$14/12,$B$4-B211,$B$4,$F$4)</f>
        <v>#NUM!</v>
      </c>
      <c r="F210" s="9" t="e">
        <f t="shared" si="11"/>
        <v>#NUM!</v>
      </c>
    </row>
    <row r="211" spans="1:6" ht="12.75">
      <c r="A211" s="4">
        <f t="shared" si="9"/>
        <v>207</v>
      </c>
      <c r="B211" s="4">
        <f t="shared" si="10"/>
        <v>-111</v>
      </c>
      <c r="C211" s="5">
        <f>Input!$D$15</f>
        <v>877.5715700887987</v>
      </c>
      <c r="D211" s="6" t="e">
        <f>-PPMT(Input!$D$14/12,$B$4-B212,$B$4,$F$4)</f>
        <v>#NUM!</v>
      </c>
      <c r="E211" s="6" t="e">
        <f>-IPMT(Input!$D$14/12,$B$4-B212,$B$4,$F$4)</f>
        <v>#NUM!</v>
      </c>
      <c r="F211" s="9" t="e">
        <f t="shared" si="11"/>
        <v>#NUM!</v>
      </c>
    </row>
    <row r="212" spans="1:6" ht="12.75">
      <c r="A212" s="4">
        <f t="shared" si="9"/>
        <v>208</v>
      </c>
      <c r="B212" s="4">
        <f t="shared" si="10"/>
        <v>-112</v>
      </c>
      <c r="C212" s="5">
        <f>Input!$D$15</f>
        <v>877.5715700887987</v>
      </c>
      <c r="D212" s="6" t="e">
        <f>-PPMT(Input!$D$14/12,$B$4-B213,$B$4,$F$4)</f>
        <v>#NUM!</v>
      </c>
      <c r="E212" s="6" t="e">
        <f>-IPMT(Input!$D$14/12,$B$4-B213,$B$4,$F$4)</f>
        <v>#NUM!</v>
      </c>
      <c r="F212" s="9" t="e">
        <f t="shared" si="11"/>
        <v>#NUM!</v>
      </c>
    </row>
    <row r="213" spans="1:6" ht="12.75">
      <c r="A213" s="4">
        <f t="shared" si="9"/>
        <v>209</v>
      </c>
      <c r="B213" s="4">
        <f t="shared" si="10"/>
        <v>-113</v>
      </c>
      <c r="C213" s="5">
        <f>Input!$D$15</f>
        <v>877.5715700887987</v>
      </c>
      <c r="D213" s="6" t="e">
        <f>-PPMT(Input!$D$14/12,$B$4-B214,$B$4,$F$4)</f>
        <v>#NUM!</v>
      </c>
      <c r="E213" s="6" t="e">
        <f>-IPMT(Input!$D$14/12,$B$4-B214,$B$4,$F$4)</f>
        <v>#NUM!</v>
      </c>
      <c r="F213" s="9" t="e">
        <f t="shared" si="11"/>
        <v>#NUM!</v>
      </c>
    </row>
    <row r="214" spans="1:6" ht="12.75">
      <c r="A214" s="4">
        <f t="shared" si="9"/>
        <v>210</v>
      </c>
      <c r="B214" s="4">
        <f t="shared" si="10"/>
        <v>-114</v>
      </c>
      <c r="C214" s="5">
        <f>Input!$D$15</f>
        <v>877.5715700887987</v>
      </c>
      <c r="D214" s="6" t="e">
        <f>-PPMT(Input!$D$14/12,$B$4-B215,$B$4,$F$4)</f>
        <v>#NUM!</v>
      </c>
      <c r="E214" s="6" t="e">
        <f>-IPMT(Input!$D$14/12,$B$4-B215,$B$4,$F$4)</f>
        <v>#NUM!</v>
      </c>
      <c r="F214" s="9" t="e">
        <f t="shared" si="11"/>
        <v>#NUM!</v>
      </c>
    </row>
    <row r="215" spans="1:6" ht="12.75">
      <c r="A215" s="4">
        <f t="shared" si="9"/>
        <v>211</v>
      </c>
      <c r="B215" s="4">
        <f t="shared" si="10"/>
        <v>-115</v>
      </c>
      <c r="C215" s="5">
        <f>Input!$D$15</f>
        <v>877.5715700887987</v>
      </c>
      <c r="D215" s="6" t="e">
        <f>-PPMT(Input!$D$14/12,$B$4-B216,$B$4,$F$4)</f>
        <v>#NUM!</v>
      </c>
      <c r="E215" s="6" t="e">
        <f>-IPMT(Input!$D$14/12,$B$4-B216,$B$4,$F$4)</f>
        <v>#NUM!</v>
      </c>
      <c r="F215" s="9" t="e">
        <f t="shared" si="11"/>
        <v>#NUM!</v>
      </c>
    </row>
    <row r="216" spans="1:6" ht="12.75">
      <c r="A216" s="4">
        <f t="shared" si="9"/>
        <v>212</v>
      </c>
      <c r="B216" s="4">
        <f t="shared" si="10"/>
        <v>-116</v>
      </c>
      <c r="C216" s="5">
        <f>Input!$D$15</f>
        <v>877.5715700887987</v>
      </c>
      <c r="D216" s="6" t="e">
        <f>-PPMT(Input!$D$14/12,$B$4-B217,$B$4,$F$4)</f>
        <v>#NUM!</v>
      </c>
      <c r="E216" s="6" t="e">
        <f>-IPMT(Input!$D$14/12,$B$4-B217,$B$4,$F$4)</f>
        <v>#NUM!</v>
      </c>
      <c r="F216" s="9" t="e">
        <f t="shared" si="11"/>
        <v>#NUM!</v>
      </c>
    </row>
    <row r="217" spans="1:6" ht="12.75">
      <c r="A217" s="4">
        <f t="shared" si="9"/>
        <v>213</v>
      </c>
      <c r="B217" s="4">
        <f t="shared" si="10"/>
        <v>-117</v>
      </c>
      <c r="C217" s="5">
        <f>Input!$D$15</f>
        <v>877.5715700887987</v>
      </c>
      <c r="D217" s="6" t="e">
        <f>-PPMT(Input!$D$14/12,$B$4-B218,$B$4,$F$4)</f>
        <v>#NUM!</v>
      </c>
      <c r="E217" s="6" t="e">
        <f>-IPMT(Input!$D$14/12,$B$4-B218,$B$4,$F$4)</f>
        <v>#NUM!</v>
      </c>
      <c r="F217" s="9" t="e">
        <f t="shared" si="11"/>
        <v>#NUM!</v>
      </c>
    </row>
    <row r="218" spans="1:6" ht="12.75">
      <c r="A218" s="4">
        <f t="shared" si="9"/>
        <v>214</v>
      </c>
      <c r="B218" s="4">
        <f t="shared" si="10"/>
        <v>-118</v>
      </c>
      <c r="C218" s="5">
        <f>Input!$D$15</f>
        <v>877.5715700887987</v>
      </c>
      <c r="D218" s="6" t="e">
        <f>-PPMT(Input!$D$14/12,$B$4-B219,$B$4,$F$4)</f>
        <v>#NUM!</v>
      </c>
      <c r="E218" s="6" t="e">
        <f>-IPMT(Input!$D$14/12,$B$4-B219,$B$4,$F$4)</f>
        <v>#NUM!</v>
      </c>
      <c r="F218" s="9" t="e">
        <f t="shared" si="11"/>
        <v>#NUM!</v>
      </c>
    </row>
    <row r="219" spans="1:6" ht="12.75">
      <c r="A219" s="4">
        <f t="shared" si="9"/>
        <v>215</v>
      </c>
      <c r="B219" s="4">
        <f t="shared" si="10"/>
        <v>-119</v>
      </c>
      <c r="C219" s="5">
        <f>Input!$D$15</f>
        <v>877.5715700887987</v>
      </c>
      <c r="D219" s="6" t="e">
        <f>-PPMT(Input!$D$14/12,$B$4-B220,$B$4,$F$4)</f>
        <v>#NUM!</v>
      </c>
      <c r="E219" s="6" t="e">
        <f>-IPMT(Input!$D$14/12,$B$4-B220,$B$4,$F$4)</f>
        <v>#NUM!</v>
      </c>
      <c r="F219" s="9" t="e">
        <f t="shared" si="11"/>
        <v>#NUM!</v>
      </c>
    </row>
    <row r="220" spans="1:6" ht="12.75">
      <c r="A220" s="1">
        <f t="shared" si="9"/>
        <v>216</v>
      </c>
      <c r="B220" s="2">
        <f t="shared" si="10"/>
        <v>-120</v>
      </c>
      <c r="C220" s="14">
        <f>Input!$D$15</f>
        <v>877.5715700887987</v>
      </c>
      <c r="D220" s="15" t="e">
        <f>-PPMT(Input!$D$14/12,$B$4-B221,$B$4,$F$4)</f>
        <v>#NUM!</v>
      </c>
      <c r="E220" s="15" t="e">
        <f>-IPMT(Input!$D$14/12,$B$4-B221,$B$4,$F$4)</f>
        <v>#NUM!</v>
      </c>
      <c r="F220" s="9" t="e">
        <f t="shared" si="11"/>
        <v>#NUM!</v>
      </c>
    </row>
    <row r="221" spans="1:6" ht="12.75">
      <c r="A221" s="4">
        <f t="shared" si="9"/>
        <v>217</v>
      </c>
      <c r="B221" s="4">
        <f t="shared" si="10"/>
        <v>-121</v>
      </c>
      <c r="C221" s="5">
        <f>Input!$D$15</f>
        <v>877.5715700887987</v>
      </c>
      <c r="D221" s="6" t="e">
        <f>-PPMT(Input!$D$14/12,$B$4-B222,$B$4,$F$4)</f>
        <v>#NUM!</v>
      </c>
      <c r="E221" s="6" t="e">
        <f>-IPMT(Input!$D$14/12,$B$4-B222,$B$4,$F$4)</f>
        <v>#NUM!</v>
      </c>
      <c r="F221" s="9" t="e">
        <f t="shared" si="11"/>
        <v>#NUM!</v>
      </c>
    </row>
    <row r="222" spans="1:6" ht="12.75">
      <c r="A222" s="4">
        <f t="shared" si="9"/>
        <v>218</v>
      </c>
      <c r="B222" s="4">
        <f t="shared" si="10"/>
        <v>-122</v>
      </c>
      <c r="C222" s="5">
        <f>Input!$D$15</f>
        <v>877.5715700887987</v>
      </c>
      <c r="D222" s="6" t="e">
        <f>-PPMT(Input!$D$14/12,$B$4-B223,$B$4,$F$4)</f>
        <v>#NUM!</v>
      </c>
      <c r="E222" s="6" t="e">
        <f>-IPMT(Input!$D$14/12,$B$4-B223,$B$4,$F$4)</f>
        <v>#NUM!</v>
      </c>
      <c r="F222" s="9" t="e">
        <f t="shared" si="11"/>
        <v>#NUM!</v>
      </c>
    </row>
    <row r="223" spans="1:6" ht="12.75">
      <c r="A223" s="4">
        <f t="shared" si="9"/>
        <v>219</v>
      </c>
      <c r="B223" s="4">
        <f t="shared" si="10"/>
        <v>-123</v>
      </c>
      <c r="C223" s="5">
        <f>Input!$D$15</f>
        <v>877.5715700887987</v>
      </c>
      <c r="D223" s="6" t="e">
        <f>-PPMT(Input!$D$14/12,$B$4-B224,$B$4,$F$4)</f>
        <v>#NUM!</v>
      </c>
      <c r="E223" s="6" t="e">
        <f>-IPMT(Input!$D$14/12,$B$4-B224,$B$4,$F$4)</f>
        <v>#NUM!</v>
      </c>
      <c r="F223" s="9" t="e">
        <f t="shared" si="11"/>
        <v>#NUM!</v>
      </c>
    </row>
    <row r="224" spans="1:6" ht="12.75">
      <c r="A224" s="4">
        <f t="shared" si="9"/>
        <v>220</v>
      </c>
      <c r="B224" s="4">
        <f t="shared" si="10"/>
        <v>-124</v>
      </c>
      <c r="C224" s="5">
        <f>Input!$D$15</f>
        <v>877.5715700887987</v>
      </c>
      <c r="D224" s="6" t="e">
        <f>-PPMT(Input!$D$14/12,$B$4-B225,$B$4,$F$4)</f>
        <v>#NUM!</v>
      </c>
      <c r="E224" s="6" t="e">
        <f>-IPMT(Input!$D$14/12,$B$4-B225,$B$4,$F$4)</f>
        <v>#NUM!</v>
      </c>
      <c r="F224" s="9" t="e">
        <f t="shared" si="11"/>
        <v>#NUM!</v>
      </c>
    </row>
    <row r="225" spans="1:6" ht="12.75">
      <c r="A225" s="4">
        <f t="shared" si="9"/>
        <v>221</v>
      </c>
      <c r="B225" s="4">
        <f t="shared" si="10"/>
        <v>-125</v>
      </c>
      <c r="C225" s="5">
        <f>Input!$D$15</f>
        <v>877.5715700887987</v>
      </c>
      <c r="D225" s="6" t="e">
        <f>-PPMT(Input!$D$14/12,$B$4-B226,$B$4,$F$4)</f>
        <v>#NUM!</v>
      </c>
      <c r="E225" s="6" t="e">
        <f>-IPMT(Input!$D$14/12,$B$4-B226,$B$4,$F$4)</f>
        <v>#NUM!</v>
      </c>
      <c r="F225" s="9" t="e">
        <f t="shared" si="11"/>
        <v>#NUM!</v>
      </c>
    </row>
    <row r="226" spans="1:6" ht="12.75">
      <c r="A226" s="4">
        <f t="shared" si="9"/>
        <v>222</v>
      </c>
      <c r="B226" s="4">
        <f t="shared" si="10"/>
        <v>-126</v>
      </c>
      <c r="C226" s="5">
        <f>Input!$D$15</f>
        <v>877.5715700887987</v>
      </c>
      <c r="D226" s="6" t="e">
        <f>-PPMT(Input!$D$14/12,$B$4-B227,$B$4,$F$4)</f>
        <v>#NUM!</v>
      </c>
      <c r="E226" s="6" t="e">
        <f>-IPMT(Input!$D$14/12,$B$4-B227,$B$4,$F$4)</f>
        <v>#NUM!</v>
      </c>
      <c r="F226" s="9" t="e">
        <f t="shared" si="11"/>
        <v>#NUM!</v>
      </c>
    </row>
    <row r="227" spans="1:6" ht="12.75">
      <c r="A227" s="4">
        <f t="shared" si="9"/>
        <v>223</v>
      </c>
      <c r="B227" s="4">
        <f t="shared" si="10"/>
        <v>-127</v>
      </c>
      <c r="C227" s="5">
        <f>Input!$D$15</f>
        <v>877.5715700887987</v>
      </c>
      <c r="D227" s="6" t="e">
        <f>-PPMT(Input!$D$14/12,$B$4-B228,$B$4,$F$4)</f>
        <v>#NUM!</v>
      </c>
      <c r="E227" s="6" t="e">
        <f>-IPMT(Input!$D$14/12,$B$4-B228,$B$4,$F$4)</f>
        <v>#NUM!</v>
      </c>
      <c r="F227" s="9" t="e">
        <f t="shared" si="11"/>
        <v>#NUM!</v>
      </c>
    </row>
    <row r="228" spans="1:6" ht="12.75">
      <c r="A228" s="4">
        <f t="shared" si="9"/>
        <v>224</v>
      </c>
      <c r="B228" s="4">
        <f t="shared" si="10"/>
        <v>-128</v>
      </c>
      <c r="C228" s="5">
        <f>Input!$D$15</f>
        <v>877.5715700887987</v>
      </c>
      <c r="D228" s="6" t="e">
        <f>-PPMT(Input!$D$14/12,$B$4-B229,$B$4,$F$4)</f>
        <v>#NUM!</v>
      </c>
      <c r="E228" s="6" t="e">
        <f>-IPMT(Input!$D$14/12,$B$4-B229,$B$4,$F$4)</f>
        <v>#NUM!</v>
      </c>
      <c r="F228" s="9" t="e">
        <f t="shared" si="11"/>
        <v>#NUM!</v>
      </c>
    </row>
    <row r="229" spans="1:6" ht="12.75">
      <c r="A229" s="4">
        <f t="shared" si="9"/>
        <v>225</v>
      </c>
      <c r="B229" s="4">
        <f t="shared" si="10"/>
        <v>-129</v>
      </c>
      <c r="C229" s="5">
        <f>Input!$D$15</f>
        <v>877.5715700887987</v>
      </c>
      <c r="D229" s="6" t="e">
        <f>-PPMT(Input!$D$14/12,$B$4-B230,$B$4,$F$4)</f>
        <v>#NUM!</v>
      </c>
      <c r="E229" s="6" t="e">
        <f>-IPMT(Input!$D$14/12,$B$4-B230,$B$4,$F$4)</f>
        <v>#NUM!</v>
      </c>
      <c r="F229" s="9" t="e">
        <f t="shared" si="11"/>
        <v>#NUM!</v>
      </c>
    </row>
    <row r="230" spans="1:6" ht="12.75">
      <c r="A230" s="4">
        <f t="shared" si="9"/>
        <v>226</v>
      </c>
      <c r="B230" s="4">
        <f t="shared" si="10"/>
        <v>-130</v>
      </c>
      <c r="C230" s="5">
        <f>Input!$D$15</f>
        <v>877.5715700887987</v>
      </c>
      <c r="D230" s="6" t="e">
        <f>-PPMT(Input!$D$14/12,$B$4-B231,$B$4,$F$4)</f>
        <v>#NUM!</v>
      </c>
      <c r="E230" s="6" t="e">
        <f>-IPMT(Input!$D$14/12,$B$4-B231,$B$4,$F$4)</f>
        <v>#NUM!</v>
      </c>
      <c r="F230" s="9" t="e">
        <f t="shared" si="11"/>
        <v>#NUM!</v>
      </c>
    </row>
    <row r="231" spans="1:6" ht="12.75">
      <c r="A231" s="4">
        <f t="shared" si="9"/>
        <v>227</v>
      </c>
      <c r="B231" s="4">
        <f t="shared" si="10"/>
        <v>-131</v>
      </c>
      <c r="C231" s="5">
        <f>Input!$D$15</f>
        <v>877.5715700887987</v>
      </c>
      <c r="D231" s="6" t="e">
        <f>-PPMT(Input!$D$14/12,$B$4-B232,$B$4,$F$4)</f>
        <v>#NUM!</v>
      </c>
      <c r="E231" s="6" t="e">
        <f>-IPMT(Input!$D$14/12,$B$4-B232,$B$4,$F$4)</f>
        <v>#NUM!</v>
      </c>
      <c r="F231" s="9" t="e">
        <f t="shared" si="11"/>
        <v>#NUM!</v>
      </c>
    </row>
    <row r="232" spans="1:6" ht="12.75">
      <c r="A232" s="1">
        <f t="shared" si="9"/>
        <v>228</v>
      </c>
      <c r="B232" s="2">
        <f t="shared" si="10"/>
        <v>-132</v>
      </c>
      <c r="C232" s="14">
        <f>Input!$D$15</f>
        <v>877.5715700887987</v>
      </c>
      <c r="D232" s="15" t="e">
        <f>-PPMT(Input!$D$14/12,$B$4-B233,$B$4,$F$4)</f>
        <v>#NUM!</v>
      </c>
      <c r="E232" s="15" t="e">
        <f>-IPMT(Input!$D$14/12,$B$4-B233,$B$4,$F$4)</f>
        <v>#NUM!</v>
      </c>
      <c r="F232" s="9" t="e">
        <f t="shared" si="11"/>
        <v>#NUM!</v>
      </c>
    </row>
    <row r="233" spans="1:6" ht="12.75">
      <c r="A233" s="4">
        <f t="shared" si="9"/>
        <v>229</v>
      </c>
      <c r="B233" s="4">
        <f t="shared" si="10"/>
        <v>-133</v>
      </c>
      <c r="C233" s="5">
        <f>Input!$D$15</f>
        <v>877.5715700887987</v>
      </c>
      <c r="D233" s="6" t="e">
        <f>-PPMT(Input!$D$14/12,$B$4-B234,$B$4,$F$4)</f>
        <v>#NUM!</v>
      </c>
      <c r="E233" s="6" t="e">
        <f>-IPMT(Input!$D$14/12,$B$4-B234,$B$4,$F$4)</f>
        <v>#NUM!</v>
      </c>
      <c r="F233" s="9" t="e">
        <f t="shared" si="11"/>
        <v>#NUM!</v>
      </c>
    </row>
    <row r="234" spans="1:6" ht="12.75">
      <c r="A234" s="4">
        <f t="shared" si="9"/>
        <v>230</v>
      </c>
      <c r="B234" s="4">
        <f t="shared" si="10"/>
        <v>-134</v>
      </c>
      <c r="C234" s="5">
        <f>Input!$D$15</f>
        <v>877.5715700887987</v>
      </c>
      <c r="D234" s="6" t="e">
        <f>-PPMT(Input!$D$14/12,$B$4-B235,$B$4,$F$4)</f>
        <v>#NUM!</v>
      </c>
      <c r="E234" s="6" t="e">
        <f>-IPMT(Input!$D$14/12,$B$4-B235,$B$4,$F$4)</f>
        <v>#NUM!</v>
      </c>
      <c r="F234" s="9" t="e">
        <f t="shared" si="11"/>
        <v>#NUM!</v>
      </c>
    </row>
    <row r="235" spans="1:6" ht="12.75">
      <c r="A235" s="4">
        <f t="shared" si="9"/>
        <v>231</v>
      </c>
      <c r="B235" s="4">
        <f t="shared" si="10"/>
        <v>-135</v>
      </c>
      <c r="C235" s="5">
        <f>Input!$D$15</f>
        <v>877.5715700887987</v>
      </c>
      <c r="D235" s="6" t="e">
        <f>-PPMT(Input!$D$14/12,$B$4-B236,$B$4,$F$4)</f>
        <v>#NUM!</v>
      </c>
      <c r="E235" s="6" t="e">
        <f>-IPMT(Input!$D$14/12,$B$4-B236,$B$4,$F$4)</f>
        <v>#NUM!</v>
      </c>
      <c r="F235" s="9" t="e">
        <f t="shared" si="11"/>
        <v>#NUM!</v>
      </c>
    </row>
    <row r="236" spans="1:6" ht="12.75">
      <c r="A236" s="4">
        <f t="shared" si="9"/>
        <v>232</v>
      </c>
      <c r="B236" s="4">
        <f t="shared" si="10"/>
        <v>-136</v>
      </c>
      <c r="C236" s="5">
        <f>Input!$D$15</f>
        <v>877.5715700887987</v>
      </c>
      <c r="D236" s="6" t="e">
        <f>-PPMT(Input!$D$14/12,$B$4-B237,$B$4,$F$4)</f>
        <v>#NUM!</v>
      </c>
      <c r="E236" s="6" t="e">
        <f>-IPMT(Input!$D$14/12,$B$4-B237,$B$4,$F$4)</f>
        <v>#NUM!</v>
      </c>
      <c r="F236" s="9" t="e">
        <f t="shared" si="11"/>
        <v>#NUM!</v>
      </c>
    </row>
    <row r="237" spans="1:6" ht="12.75">
      <c r="A237" s="4">
        <f t="shared" si="9"/>
        <v>233</v>
      </c>
      <c r="B237" s="4">
        <f t="shared" si="10"/>
        <v>-137</v>
      </c>
      <c r="C237" s="5">
        <f>Input!$D$15</f>
        <v>877.5715700887987</v>
      </c>
      <c r="D237" s="6" t="e">
        <f>-PPMT(Input!$D$14/12,$B$4-B238,$B$4,$F$4)</f>
        <v>#NUM!</v>
      </c>
      <c r="E237" s="6" t="e">
        <f>-IPMT(Input!$D$14/12,$B$4-B238,$B$4,$F$4)</f>
        <v>#NUM!</v>
      </c>
      <c r="F237" s="9" t="e">
        <f t="shared" si="11"/>
        <v>#NUM!</v>
      </c>
    </row>
    <row r="238" spans="1:6" ht="12.75">
      <c r="A238" s="4">
        <f t="shared" si="9"/>
        <v>234</v>
      </c>
      <c r="B238" s="4">
        <f t="shared" si="10"/>
        <v>-138</v>
      </c>
      <c r="C238" s="5">
        <f>Input!$D$15</f>
        <v>877.5715700887987</v>
      </c>
      <c r="D238" s="6" t="e">
        <f>-PPMT(Input!$D$14/12,$B$4-B239,$B$4,$F$4)</f>
        <v>#NUM!</v>
      </c>
      <c r="E238" s="6" t="e">
        <f>-IPMT(Input!$D$14/12,$B$4-B239,$B$4,$F$4)</f>
        <v>#NUM!</v>
      </c>
      <c r="F238" s="9" t="e">
        <f t="shared" si="11"/>
        <v>#NUM!</v>
      </c>
    </row>
    <row r="239" spans="1:6" ht="12.75">
      <c r="A239" s="4">
        <f t="shared" si="9"/>
        <v>235</v>
      </c>
      <c r="B239" s="4">
        <f t="shared" si="10"/>
        <v>-139</v>
      </c>
      <c r="C239" s="5">
        <f>Input!$D$15</f>
        <v>877.5715700887987</v>
      </c>
      <c r="D239" s="6" t="e">
        <f>-PPMT(Input!$D$14/12,$B$4-B240,$B$4,$F$4)</f>
        <v>#NUM!</v>
      </c>
      <c r="E239" s="6" t="e">
        <f>-IPMT(Input!$D$14/12,$B$4-B240,$B$4,$F$4)</f>
        <v>#NUM!</v>
      </c>
      <c r="F239" s="9" t="e">
        <f t="shared" si="11"/>
        <v>#NUM!</v>
      </c>
    </row>
    <row r="240" spans="1:6" ht="12.75">
      <c r="A240" s="4">
        <f t="shared" si="9"/>
        <v>236</v>
      </c>
      <c r="B240" s="4">
        <f t="shared" si="10"/>
        <v>-140</v>
      </c>
      <c r="C240" s="5">
        <f>Input!$D$15</f>
        <v>877.5715700887987</v>
      </c>
      <c r="D240" s="6" t="e">
        <f>-PPMT(Input!$D$14/12,$B$4-B241,$B$4,$F$4)</f>
        <v>#NUM!</v>
      </c>
      <c r="E240" s="6" t="e">
        <f>-IPMT(Input!$D$14/12,$B$4-B241,$B$4,$F$4)</f>
        <v>#NUM!</v>
      </c>
      <c r="F240" s="9" t="e">
        <f t="shared" si="11"/>
        <v>#NUM!</v>
      </c>
    </row>
    <row r="241" spans="1:6" ht="12.75">
      <c r="A241" s="4">
        <f t="shared" si="9"/>
        <v>237</v>
      </c>
      <c r="B241" s="4">
        <f t="shared" si="10"/>
        <v>-141</v>
      </c>
      <c r="C241" s="5">
        <f>Input!$D$15</f>
        <v>877.5715700887987</v>
      </c>
      <c r="D241" s="6" t="e">
        <f>-PPMT(Input!$D$14/12,$B$4-B242,$B$4,$F$4)</f>
        <v>#NUM!</v>
      </c>
      <c r="E241" s="6" t="e">
        <f>-IPMT(Input!$D$14/12,$B$4-B242,$B$4,$F$4)</f>
        <v>#NUM!</v>
      </c>
      <c r="F241" s="9" t="e">
        <f t="shared" si="11"/>
        <v>#NUM!</v>
      </c>
    </row>
    <row r="242" spans="1:6" ht="12.75">
      <c r="A242" s="4">
        <f t="shared" si="9"/>
        <v>238</v>
      </c>
      <c r="B242" s="4">
        <f t="shared" si="10"/>
        <v>-142</v>
      </c>
      <c r="C242" s="5">
        <f>Input!$D$15</f>
        <v>877.5715700887987</v>
      </c>
      <c r="D242" s="6" t="e">
        <f>-PPMT(Input!$D$14/12,$B$4-B243,$B$4,$F$4)</f>
        <v>#NUM!</v>
      </c>
      <c r="E242" s="6" t="e">
        <f>-IPMT(Input!$D$14/12,$B$4-B243,$B$4,$F$4)</f>
        <v>#NUM!</v>
      </c>
      <c r="F242" s="9" t="e">
        <f t="shared" si="11"/>
        <v>#NUM!</v>
      </c>
    </row>
    <row r="243" spans="1:6" ht="12.75">
      <c r="A243" s="4">
        <f t="shared" si="9"/>
        <v>239</v>
      </c>
      <c r="B243" s="4">
        <f t="shared" si="10"/>
        <v>-143</v>
      </c>
      <c r="C243" s="5">
        <f>Input!$D$15</f>
        <v>877.5715700887987</v>
      </c>
      <c r="D243" s="6" t="e">
        <f>-PPMT(Input!$D$14/12,$B$4-B244,$B$4,$F$4)</f>
        <v>#NUM!</v>
      </c>
      <c r="E243" s="6" t="e">
        <f>-IPMT(Input!$D$14/12,$B$4-B244,$B$4,$F$4)</f>
        <v>#NUM!</v>
      </c>
      <c r="F243" s="9" t="e">
        <f t="shared" si="11"/>
        <v>#NUM!</v>
      </c>
    </row>
    <row r="244" spans="1:6" ht="12.75">
      <c r="A244" s="1">
        <f t="shared" si="9"/>
        <v>240</v>
      </c>
      <c r="B244" s="2">
        <f t="shared" si="10"/>
        <v>-144</v>
      </c>
      <c r="C244" s="14">
        <f>Input!$D$15</f>
        <v>877.5715700887987</v>
      </c>
      <c r="D244" s="15" t="e">
        <f>-PPMT(Input!$D$14/12,$B$4-B245,$B$4,$F$4)</f>
        <v>#NUM!</v>
      </c>
      <c r="E244" s="15" t="e">
        <f>-IPMT(Input!$D$14/12,$B$4-B245,$B$4,$F$4)</f>
        <v>#NUM!</v>
      </c>
      <c r="F244" s="9" t="e">
        <f t="shared" si="11"/>
        <v>#NUM!</v>
      </c>
    </row>
    <row r="245" spans="1:6" ht="12.75">
      <c r="A245" s="4">
        <f t="shared" si="9"/>
        <v>241</v>
      </c>
      <c r="B245" s="4">
        <f t="shared" si="10"/>
        <v>-145</v>
      </c>
      <c r="C245" s="5">
        <f>Input!$D$15</f>
        <v>877.5715700887987</v>
      </c>
      <c r="D245" s="6" t="e">
        <f>-PPMT(Input!$D$14/12,$B$4-B246,$B$4,$F$4)</f>
        <v>#NUM!</v>
      </c>
      <c r="E245" s="6" t="e">
        <f>-IPMT(Input!$D$14/12,$B$4-B246,$B$4,$F$4)</f>
        <v>#NUM!</v>
      </c>
      <c r="F245" s="9" t="e">
        <f t="shared" si="11"/>
        <v>#NUM!</v>
      </c>
    </row>
    <row r="246" spans="1:6" ht="12.75">
      <c r="A246" s="4">
        <f t="shared" si="9"/>
        <v>242</v>
      </c>
      <c r="B246" s="4">
        <f t="shared" si="10"/>
        <v>-146</v>
      </c>
      <c r="C246" s="5">
        <f>Input!$D$15</f>
        <v>877.5715700887987</v>
      </c>
      <c r="D246" s="6" t="e">
        <f>-PPMT(Input!$D$14/12,$B$4-B247,$B$4,$F$4)</f>
        <v>#NUM!</v>
      </c>
      <c r="E246" s="6" t="e">
        <f>-IPMT(Input!$D$14/12,$B$4-B247,$B$4,$F$4)</f>
        <v>#NUM!</v>
      </c>
      <c r="F246" s="9" t="e">
        <f t="shared" si="11"/>
        <v>#NUM!</v>
      </c>
    </row>
    <row r="247" spans="1:6" ht="12.75">
      <c r="A247" s="4">
        <f t="shared" si="9"/>
        <v>243</v>
      </c>
      <c r="B247" s="4">
        <f t="shared" si="10"/>
        <v>-147</v>
      </c>
      <c r="C247" s="5">
        <f>Input!$D$15</f>
        <v>877.5715700887987</v>
      </c>
      <c r="D247" s="6" t="e">
        <f>-PPMT(Input!$D$14/12,$B$4-B248,$B$4,$F$4)</f>
        <v>#NUM!</v>
      </c>
      <c r="E247" s="6" t="e">
        <f>-IPMT(Input!$D$14/12,$B$4-B248,$B$4,$F$4)</f>
        <v>#NUM!</v>
      </c>
      <c r="F247" s="9" t="e">
        <f t="shared" si="11"/>
        <v>#NUM!</v>
      </c>
    </row>
    <row r="248" spans="1:6" ht="12.75">
      <c r="A248" s="4">
        <f t="shared" si="9"/>
        <v>244</v>
      </c>
      <c r="B248" s="4">
        <f t="shared" si="10"/>
        <v>-148</v>
      </c>
      <c r="C248" s="5">
        <f>Input!$D$15</f>
        <v>877.5715700887987</v>
      </c>
      <c r="D248" s="6" t="e">
        <f>-PPMT(Input!$D$14/12,$B$4-B249,$B$4,$F$4)</f>
        <v>#NUM!</v>
      </c>
      <c r="E248" s="6" t="e">
        <f>-IPMT(Input!$D$14/12,$B$4-B249,$B$4,$F$4)</f>
        <v>#NUM!</v>
      </c>
      <c r="F248" s="9" t="e">
        <f t="shared" si="11"/>
        <v>#NUM!</v>
      </c>
    </row>
    <row r="249" spans="1:6" ht="12.75">
      <c r="A249" s="4">
        <f t="shared" si="9"/>
        <v>245</v>
      </c>
      <c r="B249" s="4">
        <f t="shared" si="10"/>
        <v>-149</v>
      </c>
      <c r="C249" s="5">
        <f>Input!$D$15</f>
        <v>877.5715700887987</v>
      </c>
      <c r="D249" s="6" t="e">
        <f>-PPMT(Input!$D$14/12,$B$4-B250,$B$4,$F$4)</f>
        <v>#NUM!</v>
      </c>
      <c r="E249" s="6" t="e">
        <f>-IPMT(Input!$D$14/12,$B$4-B250,$B$4,$F$4)</f>
        <v>#NUM!</v>
      </c>
      <c r="F249" s="9" t="e">
        <f t="shared" si="11"/>
        <v>#NUM!</v>
      </c>
    </row>
    <row r="250" spans="1:6" ht="12.75">
      <c r="A250" s="4">
        <f t="shared" si="9"/>
        <v>246</v>
      </c>
      <c r="B250" s="4">
        <f t="shared" si="10"/>
        <v>-150</v>
      </c>
      <c r="C250" s="5">
        <f>Input!$D$15</f>
        <v>877.5715700887987</v>
      </c>
      <c r="D250" s="6" t="e">
        <f>-PPMT(Input!$D$14/12,$B$4-B251,$B$4,$F$4)</f>
        <v>#NUM!</v>
      </c>
      <c r="E250" s="6" t="e">
        <f>-IPMT(Input!$D$14/12,$B$4-B251,$B$4,$F$4)</f>
        <v>#NUM!</v>
      </c>
      <c r="F250" s="9" t="e">
        <f t="shared" si="11"/>
        <v>#NUM!</v>
      </c>
    </row>
    <row r="251" spans="1:6" ht="12.75">
      <c r="A251" s="4">
        <f t="shared" si="9"/>
        <v>247</v>
      </c>
      <c r="B251" s="4">
        <f t="shared" si="10"/>
        <v>-151</v>
      </c>
      <c r="C251" s="5">
        <f>Input!$D$15</f>
        <v>877.5715700887987</v>
      </c>
      <c r="D251" s="6" t="e">
        <f>-PPMT(Input!$D$14/12,$B$4-B252,$B$4,$F$4)</f>
        <v>#NUM!</v>
      </c>
      <c r="E251" s="6" t="e">
        <f>-IPMT(Input!$D$14/12,$B$4-B252,$B$4,$F$4)</f>
        <v>#NUM!</v>
      </c>
      <c r="F251" s="9" t="e">
        <f t="shared" si="11"/>
        <v>#NUM!</v>
      </c>
    </row>
    <row r="252" spans="1:6" ht="12.75">
      <c r="A252" s="4">
        <f t="shared" si="9"/>
        <v>248</v>
      </c>
      <c r="B252" s="4">
        <f t="shared" si="10"/>
        <v>-152</v>
      </c>
      <c r="C252" s="5">
        <f>Input!$D$15</f>
        <v>877.5715700887987</v>
      </c>
      <c r="D252" s="6" t="e">
        <f>-PPMT(Input!$D$14/12,$B$4-B253,$B$4,$F$4)</f>
        <v>#NUM!</v>
      </c>
      <c r="E252" s="6" t="e">
        <f>-IPMT(Input!$D$14/12,$B$4-B253,$B$4,$F$4)</f>
        <v>#NUM!</v>
      </c>
      <c r="F252" s="9" t="e">
        <f t="shared" si="11"/>
        <v>#NUM!</v>
      </c>
    </row>
    <row r="253" spans="1:6" ht="12.75">
      <c r="A253" s="4">
        <f t="shared" si="9"/>
        <v>249</v>
      </c>
      <c r="B253" s="4">
        <f t="shared" si="10"/>
        <v>-153</v>
      </c>
      <c r="C253" s="5">
        <f>Input!$D$15</f>
        <v>877.5715700887987</v>
      </c>
      <c r="D253" s="6" t="e">
        <f>-PPMT(Input!$D$14/12,$B$4-B254,$B$4,$F$4)</f>
        <v>#NUM!</v>
      </c>
      <c r="E253" s="6" t="e">
        <f>-IPMT(Input!$D$14/12,$B$4-B254,$B$4,$F$4)</f>
        <v>#NUM!</v>
      </c>
      <c r="F253" s="9" t="e">
        <f t="shared" si="11"/>
        <v>#NUM!</v>
      </c>
    </row>
    <row r="254" spans="1:6" ht="12.75">
      <c r="A254" s="4">
        <f t="shared" si="9"/>
        <v>250</v>
      </c>
      <c r="B254" s="4">
        <f t="shared" si="10"/>
        <v>-154</v>
      </c>
      <c r="C254" s="5">
        <f>Input!$D$15</f>
        <v>877.5715700887987</v>
      </c>
      <c r="D254" s="6" t="e">
        <f>-PPMT(Input!$D$14/12,$B$4-B255,$B$4,$F$4)</f>
        <v>#NUM!</v>
      </c>
      <c r="E254" s="6" t="e">
        <f>-IPMT(Input!$D$14/12,$B$4-B255,$B$4,$F$4)</f>
        <v>#NUM!</v>
      </c>
      <c r="F254" s="9" t="e">
        <f t="shared" si="11"/>
        <v>#NUM!</v>
      </c>
    </row>
    <row r="255" spans="1:6" ht="12.75">
      <c r="A255" s="4">
        <f t="shared" si="9"/>
        <v>251</v>
      </c>
      <c r="B255" s="4">
        <f t="shared" si="10"/>
        <v>-155</v>
      </c>
      <c r="C255" s="5">
        <f>Input!$D$15</f>
        <v>877.5715700887987</v>
      </c>
      <c r="D255" s="6" t="e">
        <f>-PPMT(Input!$D$14/12,$B$4-B256,$B$4,$F$4)</f>
        <v>#NUM!</v>
      </c>
      <c r="E255" s="6" t="e">
        <f>-IPMT(Input!$D$14/12,$B$4-B256,$B$4,$F$4)</f>
        <v>#NUM!</v>
      </c>
      <c r="F255" s="9" t="e">
        <f t="shared" si="11"/>
        <v>#NUM!</v>
      </c>
    </row>
    <row r="256" spans="1:6" ht="12.75">
      <c r="A256" s="1">
        <f t="shared" si="9"/>
        <v>252</v>
      </c>
      <c r="B256" s="2">
        <f t="shared" si="10"/>
        <v>-156</v>
      </c>
      <c r="C256" s="14">
        <f>Input!$D$15</f>
        <v>877.5715700887987</v>
      </c>
      <c r="D256" s="15" t="e">
        <f>-PPMT(Input!$D$14/12,$B$4-B257,$B$4,$F$4)</f>
        <v>#NUM!</v>
      </c>
      <c r="E256" s="15" t="e">
        <f>-IPMT(Input!$D$14/12,$B$4-B257,$B$4,$F$4)</f>
        <v>#NUM!</v>
      </c>
      <c r="F256" s="9" t="e">
        <f t="shared" si="11"/>
        <v>#NUM!</v>
      </c>
    </row>
    <row r="257" spans="1:6" ht="12.75">
      <c r="A257" s="4">
        <f t="shared" si="9"/>
        <v>253</v>
      </c>
      <c r="B257" s="4">
        <f t="shared" si="10"/>
        <v>-157</v>
      </c>
      <c r="C257" s="5">
        <f>Input!$D$15</f>
        <v>877.5715700887987</v>
      </c>
      <c r="D257" s="6" t="e">
        <f>-PPMT(Input!$D$14/12,$B$4-B258,$B$4,$F$4)</f>
        <v>#NUM!</v>
      </c>
      <c r="E257" s="6" t="e">
        <f>-IPMT(Input!$D$14/12,$B$4-B258,$B$4,$F$4)</f>
        <v>#NUM!</v>
      </c>
      <c r="F257" s="9" t="e">
        <f t="shared" si="11"/>
        <v>#NUM!</v>
      </c>
    </row>
    <row r="258" spans="1:6" ht="12.75">
      <c r="A258" s="4">
        <f t="shared" si="9"/>
        <v>254</v>
      </c>
      <c r="B258" s="4">
        <f t="shared" si="10"/>
        <v>-158</v>
      </c>
      <c r="C258" s="5">
        <f>Input!$D$15</f>
        <v>877.5715700887987</v>
      </c>
      <c r="D258" s="6" t="e">
        <f>-PPMT(Input!$D$14/12,$B$4-B259,$B$4,$F$4)</f>
        <v>#NUM!</v>
      </c>
      <c r="E258" s="6" t="e">
        <f>-IPMT(Input!$D$14/12,$B$4-B259,$B$4,$F$4)</f>
        <v>#NUM!</v>
      </c>
      <c r="F258" s="9" t="e">
        <f t="shared" si="11"/>
        <v>#NUM!</v>
      </c>
    </row>
    <row r="259" spans="1:6" ht="12.75">
      <c r="A259" s="4">
        <f t="shared" si="9"/>
        <v>255</v>
      </c>
      <c r="B259" s="4">
        <f t="shared" si="10"/>
        <v>-159</v>
      </c>
      <c r="C259" s="5">
        <f>Input!$D$15</f>
        <v>877.5715700887987</v>
      </c>
      <c r="D259" s="6" t="e">
        <f>-PPMT(Input!$D$14/12,$B$4-B260,$B$4,$F$4)</f>
        <v>#NUM!</v>
      </c>
      <c r="E259" s="6" t="e">
        <f>-IPMT(Input!$D$14/12,$B$4-B260,$B$4,$F$4)</f>
        <v>#NUM!</v>
      </c>
      <c r="F259" s="9" t="e">
        <f t="shared" si="11"/>
        <v>#NUM!</v>
      </c>
    </row>
    <row r="260" spans="1:6" ht="12.75">
      <c r="A260" s="4">
        <f t="shared" si="9"/>
        <v>256</v>
      </c>
      <c r="B260" s="4">
        <f t="shared" si="10"/>
        <v>-160</v>
      </c>
      <c r="C260" s="5">
        <f>Input!$D$15</f>
        <v>877.5715700887987</v>
      </c>
      <c r="D260" s="6" t="e">
        <f>-PPMT(Input!$D$14/12,$B$4-B261,$B$4,$F$4)</f>
        <v>#NUM!</v>
      </c>
      <c r="E260" s="6" t="e">
        <f>-IPMT(Input!$D$14/12,$B$4-B261,$B$4,$F$4)</f>
        <v>#NUM!</v>
      </c>
      <c r="F260" s="9" t="e">
        <f t="shared" si="11"/>
        <v>#NUM!</v>
      </c>
    </row>
    <row r="261" spans="1:6" ht="12.75">
      <c r="A261" s="4">
        <f aca="true" t="shared" si="12" ref="A261:A324">$B$4-B261</f>
        <v>257</v>
      </c>
      <c r="B261" s="4">
        <f aca="true" t="shared" si="13" ref="B261:B324">B260-1</f>
        <v>-161</v>
      </c>
      <c r="C261" s="5">
        <f>Input!$D$15</f>
        <v>877.5715700887987</v>
      </c>
      <c r="D261" s="6" t="e">
        <f>-PPMT(Input!$D$14/12,$B$4-B262,$B$4,$F$4)</f>
        <v>#NUM!</v>
      </c>
      <c r="E261" s="6" t="e">
        <f>-IPMT(Input!$D$14/12,$B$4-B262,$B$4,$F$4)</f>
        <v>#NUM!</v>
      </c>
      <c r="F261" s="9" t="e">
        <f aca="true" t="shared" si="14" ref="F261:F324">F260-D260</f>
        <v>#NUM!</v>
      </c>
    </row>
    <row r="262" spans="1:6" ht="12.75">
      <c r="A262" s="4">
        <f t="shared" si="12"/>
        <v>258</v>
      </c>
      <c r="B262" s="4">
        <f t="shared" si="13"/>
        <v>-162</v>
      </c>
      <c r="C262" s="5">
        <f>Input!$D$15</f>
        <v>877.5715700887987</v>
      </c>
      <c r="D262" s="6" t="e">
        <f>-PPMT(Input!$D$14/12,$B$4-B263,$B$4,$F$4)</f>
        <v>#NUM!</v>
      </c>
      <c r="E262" s="6" t="e">
        <f>-IPMT(Input!$D$14/12,$B$4-B263,$B$4,$F$4)</f>
        <v>#NUM!</v>
      </c>
      <c r="F262" s="9" t="e">
        <f t="shared" si="14"/>
        <v>#NUM!</v>
      </c>
    </row>
    <row r="263" spans="1:6" ht="12.75">
      <c r="A263" s="4">
        <f t="shared" si="12"/>
        <v>259</v>
      </c>
      <c r="B263" s="4">
        <f t="shared" si="13"/>
        <v>-163</v>
      </c>
      <c r="C263" s="5">
        <f>Input!$D$15</f>
        <v>877.5715700887987</v>
      </c>
      <c r="D263" s="6" t="e">
        <f>-PPMT(Input!$D$14/12,$B$4-B264,$B$4,$F$4)</f>
        <v>#NUM!</v>
      </c>
      <c r="E263" s="6" t="e">
        <f>-IPMT(Input!$D$14/12,$B$4-B264,$B$4,$F$4)</f>
        <v>#NUM!</v>
      </c>
      <c r="F263" s="9" t="e">
        <f t="shared" si="14"/>
        <v>#NUM!</v>
      </c>
    </row>
    <row r="264" spans="1:6" ht="12.75">
      <c r="A264" s="4">
        <f t="shared" si="12"/>
        <v>260</v>
      </c>
      <c r="B264" s="4">
        <f t="shared" si="13"/>
        <v>-164</v>
      </c>
      <c r="C264" s="5">
        <f>Input!$D$15</f>
        <v>877.5715700887987</v>
      </c>
      <c r="D264" s="6" t="e">
        <f>-PPMT(Input!$D$14/12,$B$4-B265,$B$4,$F$4)</f>
        <v>#NUM!</v>
      </c>
      <c r="E264" s="6" t="e">
        <f>-IPMT(Input!$D$14/12,$B$4-B265,$B$4,$F$4)</f>
        <v>#NUM!</v>
      </c>
      <c r="F264" s="9" t="e">
        <f t="shared" si="14"/>
        <v>#NUM!</v>
      </c>
    </row>
    <row r="265" spans="1:6" ht="12.75">
      <c r="A265" s="4">
        <f t="shared" si="12"/>
        <v>261</v>
      </c>
      <c r="B265" s="4">
        <f t="shared" si="13"/>
        <v>-165</v>
      </c>
      <c r="C265" s="5">
        <f>Input!$D$15</f>
        <v>877.5715700887987</v>
      </c>
      <c r="D265" s="6" t="e">
        <f>-PPMT(Input!$D$14/12,$B$4-B266,$B$4,$F$4)</f>
        <v>#NUM!</v>
      </c>
      <c r="E265" s="6" t="e">
        <f>-IPMT(Input!$D$14/12,$B$4-B266,$B$4,$F$4)</f>
        <v>#NUM!</v>
      </c>
      <c r="F265" s="9" t="e">
        <f t="shared" si="14"/>
        <v>#NUM!</v>
      </c>
    </row>
    <row r="266" spans="1:6" ht="12.75">
      <c r="A266" s="4">
        <f t="shared" si="12"/>
        <v>262</v>
      </c>
      <c r="B266" s="4">
        <f t="shared" si="13"/>
        <v>-166</v>
      </c>
      <c r="C266" s="5">
        <f>Input!$D$15</f>
        <v>877.5715700887987</v>
      </c>
      <c r="D266" s="6" t="e">
        <f>-PPMT(Input!$D$14/12,$B$4-B267,$B$4,$F$4)</f>
        <v>#NUM!</v>
      </c>
      <c r="E266" s="6" t="e">
        <f>-IPMT(Input!$D$14/12,$B$4-B267,$B$4,$F$4)</f>
        <v>#NUM!</v>
      </c>
      <c r="F266" s="9" t="e">
        <f t="shared" si="14"/>
        <v>#NUM!</v>
      </c>
    </row>
    <row r="267" spans="1:6" ht="12.75">
      <c r="A267" s="4">
        <f t="shared" si="12"/>
        <v>263</v>
      </c>
      <c r="B267" s="4">
        <f t="shared" si="13"/>
        <v>-167</v>
      </c>
      <c r="C267" s="5">
        <f>Input!$D$15</f>
        <v>877.5715700887987</v>
      </c>
      <c r="D267" s="6" t="e">
        <f>-PPMT(Input!$D$14/12,$B$4-B268,$B$4,$F$4)</f>
        <v>#NUM!</v>
      </c>
      <c r="E267" s="6" t="e">
        <f>-IPMT(Input!$D$14/12,$B$4-B268,$B$4,$F$4)</f>
        <v>#NUM!</v>
      </c>
      <c r="F267" s="9" t="e">
        <f t="shared" si="14"/>
        <v>#NUM!</v>
      </c>
    </row>
    <row r="268" spans="1:6" ht="12.75">
      <c r="A268" s="1">
        <f t="shared" si="12"/>
        <v>264</v>
      </c>
      <c r="B268" s="2">
        <f t="shared" si="13"/>
        <v>-168</v>
      </c>
      <c r="C268" s="14">
        <f>Input!$D$15</f>
        <v>877.5715700887987</v>
      </c>
      <c r="D268" s="15" t="e">
        <f>-PPMT(Input!$D$14/12,$B$4-B269,$B$4,$F$4)</f>
        <v>#NUM!</v>
      </c>
      <c r="E268" s="15" t="e">
        <f>-IPMT(Input!$D$14/12,$B$4-B269,$B$4,$F$4)</f>
        <v>#NUM!</v>
      </c>
      <c r="F268" s="9" t="e">
        <f t="shared" si="14"/>
        <v>#NUM!</v>
      </c>
    </row>
    <row r="269" spans="1:6" ht="12.75">
      <c r="A269" s="4">
        <f t="shared" si="12"/>
        <v>265</v>
      </c>
      <c r="B269" s="4">
        <f t="shared" si="13"/>
        <v>-169</v>
      </c>
      <c r="C269" s="5">
        <f>Input!$D$15</f>
        <v>877.5715700887987</v>
      </c>
      <c r="D269" s="6" t="e">
        <f>-PPMT(Input!$D$14/12,$B$4-B270,$B$4,$F$4)</f>
        <v>#NUM!</v>
      </c>
      <c r="E269" s="6" t="e">
        <f>-IPMT(Input!$D$14/12,$B$4-B270,$B$4,$F$4)</f>
        <v>#NUM!</v>
      </c>
      <c r="F269" s="9" t="e">
        <f t="shared" si="14"/>
        <v>#NUM!</v>
      </c>
    </row>
    <row r="270" spans="1:6" ht="12.75">
      <c r="A270" s="4">
        <f t="shared" si="12"/>
        <v>266</v>
      </c>
      <c r="B270" s="4">
        <f t="shared" si="13"/>
        <v>-170</v>
      </c>
      <c r="C270" s="5">
        <f>Input!$D$15</f>
        <v>877.5715700887987</v>
      </c>
      <c r="D270" s="6" t="e">
        <f>-PPMT(Input!$D$14/12,$B$4-B271,$B$4,$F$4)</f>
        <v>#NUM!</v>
      </c>
      <c r="E270" s="6" t="e">
        <f>-IPMT(Input!$D$14/12,$B$4-B271,$B$4,$F$4)</f>
        <v>#NUM!</v>
      </c>
      <c r="F270" s="9" t="e">
        <f t="shared" si="14"/>
        <v>#NUM!</v>
      </c>
    </row>
    <row r="271" spans="1:6" ht="12.75">
      <c r="A271" s="4">
        <f t="shared" si="12"/>
        <v>267</v>
      </c>
      <c r="B271" s="4">
        <f t="shared" si="13"/>
        <v>-171</v>
      </c>
      <c r="C271" s="5">
        <f>Input!$D$15</f>
        <v>877.5715700887987</v>
      </c>
      <c r="D271" s="6" t="e">
        <f>-PPMT(Input!$D$14/12,$B$4-B272,$B$4,$F$4)</f>
        <v>#NUM!</v>
      </c>
      <c r="E271" s="6" t="e">
        <f>-IPMT(Input!$D$14/12,$B$4-B272,$B$4,$F$4)</f>
        <v>#NUM!</v>
      </c>
      <c r="F271" s="9" t="e">
        <f t="shared" si="14"/>
        <v>#NUM!</v>
      </c>
    </row>
    <row r="272" spans="1:6" ht="12.75">
      <c r="A272" s="4">
        <f t="shared" si="12"/>
        <v>268</v>
      </c>
      <c r="B272" s="4">
        <f t="shared" si="13"/>
        <v>-172</v>
      </c>
      <c r="C272" s="5">
        <f>Input!$D$15</f>
        <v>877.5715700887987</v>
      </c>
      <c r="D272" s="6" t="e">
        <f>-PPMT(Input!$D$14/12,$B$4-B273,$B$4,$F$4)</f>
        <v>#NUM!</v>
      </c>
      <c r="E272" s="6" t="e">
        <f>-IPMT(Input!$D$14/12,$B$4-B273,$B$4,$F$4)</f>
        <v>#NUM!</v>
      </c>
      <c r="F272" s="9" t="e">
        <f t="shared" si="14"/>
        <v>#NUM!</v>
      </c>
    </row>
    <row r="273" spans="1:6" ht="12.75">
      <c r="A273" s="4">
        <f t="shared" si="12"/>
        <v>269</v>
      </c>
      <c r="B273" s="4">
        <f t="shared" si="13"/>
        <v>-173</v>
      </c>
      <c r="C273" s="5">
        <f>Input!$D$15</f>
        <v>877.5715700887987</v>
      </c>
      <c r="D273" s="6" t="e">
        <f>-PPMT(Input!$D$14/12,$B$4-B274,$B$4,$F$4)</f>
        <v>#NUM!</v>
      </c>
      <c r="E273" s="6" t="e">
        <f>-IPMT(Input!$D$14/12,$B$4-B274,$B$4,$F$4)</f>
        <v>#NUM!</v>
      </c>
      <c r="F273" s="9" t="e">
        <f t="shared" si="14"/>
        <v>#NUM!</v>
      </c>
    </row>
    <row r="274" spans="1:6" ht="12.75">
      <c r="A274" s="4">
        <f t="shared" si="12"/>
        <v>270</v>
      </c>
      <c r="B274" s="4">
        <f t="shared" si="13"/>
        <v>-174</v>
      </c>
      <c r="C274" s="5">
        <f>Input!$D$15</f>
        <v>877.5715700887987</v>
      </c>
      <c r="D274" s="6" t="e">
        <f>-PPMT(Input!$D$14/12,$B$4-B275,$B$4,$F$4)</f>
        <v>#NUM!</v>
      </c>
      <c r="E274" s="6" t="e">
        <f>-IPMT(Input!$D$14/12,$B$4-B275,$B$4,$F$4)</f>
        <v>#NUM!</v>
      </c>
      <c r="F274" s="9" t="e">
        <f t="shared" si="14"/>
        <v>#NUM!</v>
      </c>
    </row>
    <row r="275" spans="1:6" ht="12.75">
      <c r="A275" s="4">
        <f t="shared" si="12"/>
        <v>271</v>
      </c>
      <c r="B275" s="4">
        <f t="shared" si="13"/>
        <v>-175</v>
      </c>
      <c r="C275" s="5">
        <f>Input!$D$15</f>
        <v>877.5715700887987</v>
      </c>
      <c r="D275" s="6" t="e">
        <f>-PPMT(Input!$D$14/12,$B$4-B276,$B$4,$F$4)</f>
        <v>#NUM!</v>
      </c>
      <c r="E275" s="6" t="e">
        <f>-IPMT(Input!$D$14/12,$B$4-B276,$B$4,$F$4)</f>
        <v>#NUM!</v>
      </c>
      <c r="F275" s="9" t="e">
        <f t="shared" si="14"/>
        <v>#NUM!</v>
      </c>
    </row>
    <row r="276" spans="1:6" ht="12.75">
      <c r="A276" s="4">
        <f t="shared" si="12"/>
        <v>272</v>
      </c>
      <c r="B276" s="4">
        <f t="shared" si="13"/>
        <v>-176</v>
      </c>
      <c r="C276" s="5">
        <f>Input!$D$15</f>
        <v>877.5715700887987</v>
      </c>
      <c r="D276" s="6" t="e">
        <f>-PPMT(Input!$D$14/12,$B$4-B277,$B$4,$F$4)</f>
        <v>#NUM!</v>
      </c>
      <c r="E276" s="6" t="e">
        <f>-IPMT(Input!$D$14/12,$B$4-B277,$B$4,$F$4)</f>
        <v>#NUM!</v>
      </c>
      <c r="F276" s="9" t="e">
        <f t="shared" si="14"/>
        <v>#NUM!</v>
      </c>
    </row>
    <row r="277" spans="1:6" ht="12.75">
      <c r="A277" s="4">
        <f t="shared" si="12"/>
        <v>273</v>
      </c>
      <c r="B277" s="4">
        <f t="shared" si="13"/>
        <v>-177</v>
      </c>
      <c r="C277" s="5">
        <f>Input!$D$15</f>
        <v>877.5715700887987</v>
      </c>
      <c r="D277" s="6" t="e">
        <f>-PPMT(Input!$D$14/12,$B$4-B278,$B$4,$F$4)</f>
        <v>#NUM!</v>
      </c>
      <c r="E277" s="6" t="e">
        <f>-IPMT(Input!$D$14/12,$B$4-B278,$B$4,$F$4)</f>
        <v>#NUM!</v>
      </c>
      <c r="F277" s="9" t="e">
        <f t="shared" si="14"/>
        <v>#NUM!</v>
      </c>
    </row>
    <row r="278" spans="1:6" ht="12.75">
      <c r="A278" s="4">
        <f t="shared" si="12"/>
        <v>274</v>
      </c>
      <c r="B278" s="4">
        <f t="shared" si="13"/>
        <v>-178</v>
      </c>
      <c r="C278" s="5">
        <f>Input!$D$15</f>
        <v>877.5715700887987</v>
      </c>
      <c r="D278" s="6" t="e">
        <f>-PPMT(Input!$D$14/12,$B$4-B279,$B$4,$F$4)</f>
        <v>#NUM!</v>
      </c>
      <c r="E278" s="6" t="e">
        <f>-IPMT(Input!$D$14/12,$B$4-B279,$B$4,$F$4)</f>
        <v>#NUM!</v>
      </c>
      <c r="F278" s="9" t="e">
        <f t="shared" si="14"/>
        <v>#NUM!</v>
      </c>
    </row>
    <row r="279" spans="1:6" ht="12.75">
      <c r="A279" s="4">
        <f t="shared" si="12"/>
        <v>275</v>
      </c>
      <c r="B279" s="4">
        <f t="shared" si="13"/>
        <v>-179</v>
      </c>
      <c r="C279" s="5">
        <f>Input!$D$15</f>
        <v>877.5715700887987</v>
      </c>
      <c r="D279" s="6" t="e">
        <f>-PPMT(Input!$D$14/12,$B$4-B280,$B$4,$F$4)</f>
        <v>#NUM!</v>
      </c>
      <c r="E279" s="6" t="e">
        <f>-IPMT(Input!$D$14/12,$B$4-B280,$B$4,$F$4)</f>
        <v>#NUM!</v>
      </c>
      <c r="F279" s="9" t="e">
        <f t="shared" si="14"/>
        <v>#NUM!</v>
      </c>
    </row>
    <row r="280" spans="1:6" ht="12.75">
      <c r="A280" s="1">
        <f t="shared" si="12"/>
        <v>276</v>
      </c>
      <c r="B280" s="2">
        <f t="shared" si="13"/>
        <v>-180</v>
      </c>
      <c r="C280" s="14">
        <f>Input!$D$15</f>
        <v>877.5715700887987</v>
      </c>
      <c r="D280" s="15" t="e">
        <f>-PPMT(Input!$D$14/12,$B$4-B281,$B$4,$F$4)</f>
        <v>#NUM!</v>
      </c>
      <c r="E280" s="15" t="e">
        <f>-IPMT(Input!$D$14/12,$B$4-B281,$B$4,$F$4)</f>
        <v>#NUM!</v>
      </c>
      <c r="F280" s="9" t="e">
        <f t="shared" si="14"/>
        <v>#NUM!</v>
      </c>
    </row>
    <row r="281" spans="1:6" ht="12.75">
      <c r="A281" s="4">
        <f t="shared" si="12"/>
        <v>277</v>
      </c>
      <c r="B281" s="4">
        <f t="shared" si="13"/>
        <v>-181</v>
      </c>
      <c r="C281" s="5">
        <f>Input!$D$15</f>
        <v>877.5715700887987</v>
      </c>
      <c r="D281" s="6" t="e">
        <f>-PPMT(Input!$D$14/12,$B$4-B282,$B$4,$F$4)</f>
        <v>#NUM!</v>
      </c>
      <c r="E281" s="6" t="e">
        <f>-IPMT(Input!$D$14/12,$B$4-B282,$B$4,$F$4)</f>
        <v>#NUM!</v>
      </c>
      <c r="F281" s="9" t="e">
        <f t="shared" si="14"/>
        <v>#NUM!</v>
      </c>
    </row>
    <row r="282" spans="1:6" ht="12.75">
      <c r="A282" s="4">
        <f t="shared" si="12"/>
        <v>278</v>
      </c>
      <c r="B282" s="4">
        <f t="shared" si="13"/>
        <v>-182</v>
      </c>
      <c r="C282" s="5">
        <f>Input!$D$15</f>
        <v>877.5715700887987</v>
      </c>
      <c r="D282" s="6" t="e">
        <f>-PPMT(Input!$D$14/12,$B$4-B283,$B$4,$F$4)</f>
        <v>#NUM!</v>
      </c>
      <c r="E282" s="6" t="e">
        <f>-IPMT(Input!$D$14/12,$B$4-B283,$B$4,$F$4)</f>
        <v>#NUM!</v>
      </c>
      <c r="F282" s="9" t="e">
        <f t="shared" si="14"/>
        <v>#NUM!</v>
      </c>
    </row>
    <row r="283" spans="1:6" ht="12.75">
      <c r="A283" s="4">
        <f t="shared" si="12"/>
        <v>279</v>
      </c>
      <c r="B283" s="4">
        <f t="shared" si="13"/>
        <v>-183</v>
      </c>
      <c r="C283" s="5">
        <f>Input!$D$15</f>
        <v>877.5715700887987</v>
      </c>
      <c r="D283" s="6" t="e">
        <f>-PPMT(Input!$D$14/12,$B$4-B284,$B$4,$F$4)</f>
        <v>#NUM!</v>
      </c>
      <c r="E283" s="6" t="e">
        <f>-IPMT(Input!$D$14/12,$B$4-B284,$B$4,$F$4)</f>
        <v>#NUM!</v>
      </c>
      <c r="F283" s="9" t="e">
        <f t="shared" si="14"/>
        <v>#NUM!</v>
      </c>
    </row>
    <row r="284" spans="1:6" ht="12.75">
      <c r="A284" s="4">
        <f t="shared" si="12"/>
        <v>280</v>
      </c>
      <c r="B284" s="4">
        <f t="shared" si="13"/>
        <v>-184</v>
      </c>
      <c r="C284" s="5">
        <f>Input!$D$15</f>
        <v>877.5715700887987</v>
      </c>
      <c r="D284" s="6" t="e">
        <f>-PPMT(Input!$D$14/12,$B$4-B285,$B$4,$F$4)</f>
        <v>#NUM!</v>
      </c>
      <c r="E284" s="6" t="e">
        <f>-IPMT(Input!$D$14/12,$B$4-B285,$B$4,$F$4)</f>
        <v>#NUM!</v>
      </c>
      <c r="F284" s="9" t="e">
        <f t="shared" si="14"/>
        <v>#NUM!</v>
      </c>
    </row>
    <row r="285" spans="1:6" ht="12.75">
      <c r="A285" s="4">
        <f t="shared" si="12"/>
        <v>281</v>
      </c>
      <c r="B285" s="4">
        <f t="shared" si="13"/>
        <v>-185</v>
      </c>
      <c r="C285" s="5">
        <f>Input!$D$15</f>
        <v>877.5715700887987</v>
      </c>
      <c r="D285" s="6" t="e">
        <f>-PPMT(Input!$D$14/12,$B$4-B286,$B$4,$F$4)</f>
        <v>#NUM!</v>
      </c>
      <c r="E285" s="6" t="e">
        <f>-IPMT(Input!$D$14/12,$B$4-B286,$B$4,$F$4)</f>
        <v>#NUM!</v>
      </c>
      <c r="F285" s="9" t="e">
        <f t="shared" si="14"/>
        <v>#NUM!</v>
      </c>
    </row>
    <row r="286" spans="1:6" ht="12.75">
      <c r="A286" s="4">
        <f t="shared" si="12"/>
        <v>282</v>
      </c>
      <c r="B286" s="4">
        <f t="shared" si="13"/>
        <v>-186</v>
      </c>
      <c r="C286" s="5">
        <f>Input!$D$15</f>
        <v>877.5715700887987</v>
      </c>
      <c r="D286" s="6" t="e">
        <f>-PPMT(Input!$D$14/12,$B$4-B287,$B$4,$F$4)</f>
        <v>#NUM!</v>
      </c>
      <c r="E286" s="6" t="e">
        <f>-IPMT(Input!$D$14/12,$B$4-B287,$B$4,$F$4)</f>
        <v>#NUM!</v>
      </c>
      <c r="F286" s="9" t="e">
        <f t="shared" si="14"/>
        <v>#NUM!</v>
      </c>
    </row>
    <row r="287" spans="1:6" ht="12.75">
      <c r="A287" s="4">
        <f t="shared" si="12"/>
        <v>283</v>
      </c>
      <c r="B287" s="4">
        <f t="shared" si="13"/>
        <v>-187</v>
      </c>
      <c r="C287" s="5">
        <f>Input!$D$15</f>
        <v>877.5715700887987</v>
      </c>
      <c r="D287" s="6" t="e">
        <f>-PPMT(Input!$D$14/12,$B$4-B288,$B$4,$F$4)</f>
        <v>#NUM!</v>
      </c>
      <c r="E287" s="6" t="e">
        <f>-IPMT(Input!$D$14/12,$B$4-B288,$B$4,$F$4)</f>
        <v>#NUM!</v>
      </c>
      <c r="F287" s="9" t="e">
        <f t="shared" si="14"/>
        <v>#NUM!</v>
      </c>
    </row>
    <row r="288" spans="1:6" ht="12.75">
      <c r="A288" s="4">
        <f t="shared" si="12"/>
        <v>284</v>
      </c>
      <c r="B288" s="4">
        <f t="shared" si="13"/>
        <v>-188</v>
      </c>
      <c r="C288" s="5">
        <f>Input!$D$15</f>
        <v>877.5715700887987</v>
      </c>
      <c r="D288" s="6" t="e">
        <f>-PPMT(Input!$D$14/12,$B$4-B289,$B$4,$F$4)</f>
        <v>#NUM!</v>
      </c>
      <c r="E288" s="6" t="e">
        <f>-IPMT(Input!$D$14/12,$B$4-B289,$B$4,$F$4)</f>
        <v>#NUM!</v>
      </c>
      <c r="F288" s="9" t="e">
        <f t="shared" si="14"/>
        <v>#NUM!</v>
      </c>
    </row>
    <row r="289" spans="1:6" ht="12.75">
      <c r="A289" s="4">
        <f t="shared" si="12"/>
        <v>285</v>
      </c>
      <c r="B289" s="4">
        <f t="shared" si="13"/>
        <v>-189</v>
      </c>
      <c r="C289" s="5">
        <f>Input!$D$15</f>
        <v>877.5715700887987</v>
      </c>
      <c r="D289" s="6" t="e">
        <f>-PPMT(Input!$D$14/12,$B$4-B290,$B$4,$F$4)</f>
        <v>#NUM!</v>
      </c>
      <c r="E289" s="6" t="e">
        <f>-IPMT(Input!$D$14/12,$B$4-B290,$B$4,$F$4)</f>
        <v>#NUM!</v>
      </c>
      <c r="F289" s="9" t="e">
        <f t="shared" si="14"/>
        <v>#NUM!</v>
      </c>
    </row>
    <row r="290" spans="1:6" ht="12.75">
      <c r="A290" s="4">
        <f t="shared" si="12"/>
        <v>286</v>
      </c>
      <c r="B290" s="4">
        <f t="shared" si="13"/>
        <v>-190</v>
      </c>
      <c r="C290" s="5">
        <f>Input!$D$15</f>
        <v>877.5715700887987</v>
      </c>
      <c r="D290" s="6" t="e">
        <f>-PPMT(Input!$D$14/12,$B$4-B291,$B$4,$F$4)</f>
        <v>#NUM!</v>
      </c>
      <c r="E290" s="6" t="e">
        <f>-IPMT(Input!$D$14/12,$B$4-B291,$B$4,$F$4)</f>
        <v>#NUM!</v>
      </c>
      <c r="F290" s="9" t="e">
        <f t="shared" si="14"/>
        <v>#NUM!</v>
      </c>
    </row>
    <row r="291" spans="1:6" ht="12.75">
      <c r="A291" s="4">
        <f t="shared" si="12"/>
        <v>287</v>
      </c>
      <c r="B291" s="4">
        <f t="shared" si="13"/>
        <v>-191</v>
      </c>
      <c r="C291" s="5">
        <f>Input!$D$15</f>
        <v>877.5715700887987</v>
      </c>
      <c r="D291" s="6" t="e">
        <f>-PPMT(Input!$D$14/12,$B$4-B292,$B$4,$F$4)</f>
        <v>#NUM!</v>
      </c>
      <c r="E291" s="6" t="e">
        <f>-IPMT(Input!$D$14/12,$B$4-B292,$B$4,$F$4)</f>
        <v>#NUM!</v>
      </c>
      <c r="F291" s="9" t="e">
        <f t="shared" si="14"/>
        <v>#NUM!</v>
      </c>
    </row>
    <row r="292" spans="1:6" ht="12.75">
      <c r="A292" s="1">
        <f t="shared" si="12"/>
        <v>288</v>
      </c>
      <c r="B292" s="2">
        <f t="shared" si="13"/>
        <v>-192</v>
      </c>
      <c r="C292" s="14">
        <f>Input!$D$15</f>
        <v>877.5715700887987</v>
      </c>
      <c r="D292" s="15" t="e">
        <f>-PPMT(Input!$D$14/12,$B$4-B293,$B$4,$F$4)</f>
        <v>#NUM!</v>
      </c>
      <c r="E292" s="15" t="e">
        <f>-IPMT(Input!$D$14/12,$B$4-B293,$B$4,$F$4)</f>
        <v>#NUM!</v>
      </c>
      <c r="F292" s="9" t="e">
        <f t="shared" si="14"/>
        <v>#NUM!</v>
      </c>
    </row>
    <row r="293" spans="1:6" ht="12.75">
      <c r="A293" s="4">
        <f t="shared" si="12"/>
        <v>289</v>
      </c>
      <c r="B293" s="4">
        <f t="shared" si="13"/>
        <v>-193</v>
      </c>
      <c r="C293" s="5">
        <f>Input!$D$15</f>
        <v>877.5715700887987</v>
      </c>
      <c r="D293" s="6" t="e">
        <f>-PPMT(Input!$D$14/12,$B$4-B294,$B$4,$F$4)</f>
        <v>#NUM!</v>
      </c>
      <c r="E293" s="6" t="e">
        <f>-IPMT(Input!$D$14/12,$B$4-B294,$B$4,$F$4)</f>
        <v>#NUM!</v>
      </c>
      <c r="F293" s="9" t="e">
        <f t="shared" si="14"/>
        <v>#NUM!</v>
      </c>
    </row>
    <row r="294" spans="1:6" ht="12.75">
      <c r="A294" s="4">
        <f t="shared" si="12"/>
        <v>290</v>
      </c>
      <c r="B294" s="4">
        <f t="shared" si="13"/>
        <v>-194</v>
      </c>
      <c r="C294" s="5">
        <f>Input!$D$15</f>
        <v>877.5715700887987</v>
      </c>
      <c r="D294" s="6" t="e">
        <f>-PPMT(Input!$D$14/12,$B$4-B295,$B$4,$F$4)</f>
        <v>#NUM!</v>
      </c>
      <c r="E294" s="6" t="e">
        <f>-IPMT(Input!$D$14/12,$B$4-B295,$B$4,$F$4)</f>
        <v>#NUM!</v>
      </c>
      <c r="F294" s="9" t="e">
        <f t="shared" si="14"/>
        <v>#NUM!</v>
      </c>
    </row>
    <row r="295" spans="1:6" ht="12.75">
      <c r="A295" s="4">
        <f t="shared" si="12"/>
        <v>291</v>
      </c>
      <c r="B295" s="4">
        <f t="shared" si="13"/>
        <v>-195</v>
      </c>
      <c r="C295" s="5">
        <f>Input!$D$15</f>
        <v>877.5715700887987</v>
      </c>
      <c r="D295" s="6" t="e">
        <f>-PPMT(Input!$D$14/12,$B$4-B296,$B$4,$F$4)</f>
        <v>#NUM!</v>
      </c>
      <c r="E295" s="6" t="e">
        <f>-IPMT(Input!$D$14/12,$B$4-B296,$B$4,$F$4)</f>
        <v>#NUM!</v>
      </c>
      <c r="F295" s="9" t="e">
        <f t="shared" si="14"/>
        <v>#NUM!</v>
      </c>
    </row>
    <row r="296" spans="1:6" ht="12.75">
      <c r="A296" s="4">
        <f t="shared" si="12"/>
        <v>292</v>
      </c>
      <c r="B296" s="4">
        <f t="shared" si="13"/>
        <v>-196</v>
      </c>
      <c r="C296" s="5">
        <f>Input!$D$15</f>
        <v>877.5715700887987</v>
      </c>
      <c r="D296" s="6" t="e">
        <f>-PPMT(Input!$D$14/12,$B$4-B297,$B$4,$F$4)</f>
        <v>#NUM!</v>
      </c>
      <c r="E296" s="6" t="e">
        <f>-IPMT(Input!$D$14/12,$B$4-B297,$B$4,$F$4)</f>
        <v>#NUM!</v>
      </c>
      <c r="F296" s="9" t="e">
        <f t="shared" si="14"/>
        <v>#NUM!</v>
      </c>
    </row>
    <row r="297" spans="1:6" ht="12.75">
      <c r="A297" s="4">
        <f t="shared" si="12"/>
        <v>293</v>
      </c>
      <c r="B297" s="4">
        <f t="shared" si="13"/>
        <v>-197</v>
      </c>
      <c r="C297" s="5">
        <f>Input!$D$15</f>
        <v>877.5715700887987</v>
      </c>
      <c r="D297" s="6" t="e">
        <f>-PPMT(Input!$D$14/12,$B$4-B298,$B$4,$F$4)</f>
        <v>#NUM!</v>
      </c>
      <c r="E297" s="6" t="e">
        <f>-IPMT(Input!$D$14/12,$B$4-B298,$B$4,$F$4)</f>
        <v>#NUM!</v>
      </c>
      <c r="F297" s="9" t="e">
        <f t="shared" si="14"/>
        <v>#NUM!</v>
      </c>
    </row>
    <row r="298" spans="1:6" ht="12.75">
      <c r="A298" s="4">
        <f t="shared" si="12"/>
        <v>294</v>
      </c>
      <c r="B298" s="4">
        <f t="shared" si="13"/>
        <v>-198</v>
      </c>
      <c r="C298" s="5">
        <f>Input!$D$15</f>
        <v>877.5715700887987</v>
      </c>
      <c r="D298" s="6" t="e">
        <f>-PPMT(Input!$D$14/12,$B$4-B299,$B$4,$F$4)</f>
        <v>#NUM!</v>
      </c>
      <c r="E298" s="6" t="e">
        <f>-IPMT(Input!$D$14/12,$B$4-B299,$B$4,$F$4)</f>
        <v>#NUM!</v>
      </c>
      <c r="F298" s="9" t="e">
        <f t="shared" si="14"/>
        <v>#NUM!</v>
      </c>
    </row>
    <row r="299" spans="1:6" ht="12.75">
      <c r="A299" s="4">
        <f t="shared" si="12"/>
        <v>295</v>
      </c>
      <c r="B299" s="4">
        <f t="shared" si="13"/>
        <v>-199</v>
      </c>
      <c r="C299" s="5">
        <f>Input!$D$15</f>
        <v>877.5715700887987</v>
      </c>
      <c r="D299" s="6" t="e">
        <f>-PPMT(Input!$D$14/12,$B$4-B300,$B$4,$F$4)</f>
        <v>#NUM!</v>
      </c>
      <c r="E299" s="6" t="e">
        <f>-IPMT(Input!$D$14/12,$B$4-B300,$B$4,$F$4)</f>
        <v>#NUM!</v>
      </c>
      <c r="F299" s="9" t="e">
        <f t="shared" si="14"/>
        <v>#NUM!</v>
      </c>
    </row>
    <row r="300" spans="1:6" ht="12.75">
      <c r="A300" s="4">
        <f t="shared" si="12"/>
        <v>296</v>
      </c>
      <c r="B300" s="4">
        <f t="shared" si="13"/>
        <v>-200</v>
      </c>
      <c r="C300" s="5">
        <f>Input!$D$15</f>
        <v>877.5715700887987</v>
      </c>
      <c r="D300" s="6" t="e">
        <f>-PPMT(Input!$D$14/12,$B$4-B301,$B$4,$F$4)</f>
        <v>#NUM!</v>
      </c>
      <c r="E300" s="6" t="e">
        <f>-IPMT(Input!$D$14/12,$B$4-B301,$B$4,$F$4)</f>
        <v>#NUM!</v>
      </c>
      <c r="F300" s="9" t="e">
        <f t="shared" si="14"/>
        <v>#NUM!</v>
      </c>
    </row>
    <row r="301" spans="1:6" ht="12.75">
      <c r="A301" s="4">
        <f t="shared" si="12"/>
        <v>297</v>
      </c>
      <c r="B301" s="4">
        <f t="shared" si="13"/>
        <v>-201</v>
      </c>
      <c r="C301" s="5">
        <f>Input!$D$15</f>
        <v>877.5715700887987</v>
      </c>
      <c r="D301" s="6" t="e">
        <f>-PPMT(Input!$D$14/12,$B$4-B302,$B$4,$F$4)</f>
        <v>#NUM!</v>
      </c>
      <c r="E301" s="6" t="e">
        <f>-IPMT(Input!$D$14/12,$B$4-B302,$B$4,$F$4)</f>
        <v>#NUM!</v>
      </c>
      <c r="F301" s="9" t="e">
        <f t="shared" si="14"/>
        <v>#NUM!</v>
      </c>
    </row>
    <row r="302" spans="1:6" ht="12.75">
      <c r="A302" s="4">
        <f t="shared" si="12"/>
        <v>298</v>
      </c>
      <c r="B302" s="4">
        <f t="shared" si="13"/>
        <v>-202</v>
      </c>
      <c r="C302" s="5">
        <f>Input!$D$15</f>
        <v>877.5715700887987</v>
      </c>
      <c r="D302" s="6" t="e">
        <f>-PPMT(Input!$D$14/12,$B$4-B303,$B$4,$F$4)</f>
        <v>#NUM!</v>
      </c>
      <c r="E302" s="6" t="e">
        <f>-IPMT(Input!$D$14/12,$B$4-B303,$B$4,$F$4)</f>
        <v>#NUM!</v>
      </c>
      <c r="F302" s="9" t="e">
        <f t="shared" si="14"/>
        <v>#NUM!</v>
      </c>
    </row>
    <row r="303" spans="1:6" ht="12.75">
      <c r="A303" s="4">
        <f t="shared" si="12"/>
        <v>299</v>
      </c>
      <c r="B303" s="4">
        <f t="shared" si="13"/>
        <v>-203</v>
      </c>
      <c r="C303" s="5">
        <f>Input!$D$15</f>
        <v>877.5715700887987</v>
      </c>
      <c r="D303" s="6" t="e">
        <f>-PPMT(Input!$D$14/12,$B$4-B304,$B$4,$F$4)</f>
        <v>#NUM!</v>
      </c>
      <c r="E303" s="6" t="e">
        <f>-IPMT(Input!$D$14/12,$B$4-B304,$B$4,$F$4)</f>
        <v>#NUM!</v>
      </c>
      <c r="F303" s="9" t="e">
        <f t="shared" si="14"/>
        <v>#NUM!</v>
      </c>
    </row>
    <row r="304" spans="1:6" ht="12.75">
      <c r="A304" s="1">
        <f t="shared" si="12"/>
        <v>300</v>
      </c>
      <c r="B304" s="2">
        <f t="shared" si="13"/>
        <v>-204</v>
      </c>
      <c r="C304" s="14">
        <f>Input!$D$15</f>
        <v>877.5715700887987</v>
      </c>
      <c r="D304" s="15" t="e">
        <f>-PPMT(Input!$D$14/12,$B$4-B305,$B$4,$F$4)</f>
        <v>#NUM!</v>
      </c>
      <c r="E304" s="15" t="e">
        <f>-IPMT(Input!$D$14/12,$B$4-B305,$B$4,$F$4)</f>
        <v>#NUM!</v>
      </c>
      <c r="F304" s="9" t="e">
        <f t="shared" si="14"/>
        <v>#NUM!</v>
      </c>
    </row>
    <row r="305" spans="1:6" ht="12.75">
      <c r="A305" s="4">
        <f t="shared" si="12"/>
        <v>301</v>
      </c>
      <c r="B305" s="4">
        <f t="shared" si="13"/>
        <v>-205</v>
      </c>
      <c r="C305" s="5">
        <f>Input!$D$15</f>
        <v>877.5715700887987</v>
      </c>
      <c r="D305" s="6" t="e">
        <f>-PPMT(Input!$D$14/12,$B$4-B306,$B$4,$F$4)</f>
        <v>#NUM!</v>
      </c>
      <c r="E305" s="6" t="e">
        <f>-IPMT(Input!$D$14/12,$B$4-B306,$B$4,$F$4)</f>
        <v>#NUM!</v>
      </c>
      <c r="F305" s="9" t="e">
        <f t="shared" si="14"/>
        <v>#NUM!</v>
      </c>
    </row>
    <row r="306" spans="1:6" ht="12.75">
      <c r="A306" s="4">
        <f t="shared" si="12"/>
        <v>302</v>
      </c>
      <c r="B306" s="4">
        <f t="shared" si="13"/>
        <v>-206</v>
      </c>
      <c r="C306" s="5">
        <f>Input!$D$15</f>
        <v>877.5715700887987</v>
      </c>
      <c r="D306" s="6" t="e">
        <f>-PPMT(Input!$D$14/12,$B$4-B307,$B$4,$F$4)</f>
        <v>#NUM!</v>
      </c>
      <c r="E306" s="6" t="e">
        <f>-IPMT(Input!$D$14/12,$B$4-B307,$B$4,$F$4)</f>
        <v>#NUM!</v>
      </c>
      <c r="F306" s="9" t="e">
        <f t="shared" si="14"/>
        <v>#NUM!</v>
      </c>
    </row>
    <row r="307" spans="1:6" ht="12.75">
      <c r="A307" s="4">
        <f t="shared" si="12"/>
        <v>303</v>
      </c>
      <c r="B307" s="4">
        <f t="shared" si="13"/>
        <v>-207</v>
      </c>
      <c r="C307" s="5">
        <f>Input!$D$15</f>
        <v>877.5715700887987</v>
      </c>
      <c r="D307" s="6" t="e">
        <f>-PPMT(Input!$D$14/12,$B$4-B308,$B$4,$F$4)</f>
        <v>#NUM!</v>
      </c>
      <c r="E307" s="6" t="e">
        <f>-IPMT(Input!$D$14/12,$B$4-B308,$B$4,$F$4)</f>
        <v>#NUM!</v>
      </c>
      <c r="F307" s="9" t="e">
        <f t="shared" si="14"/>
        <v>#NUM!</v>
      </c>
    </row>
    <row r="308" spans="1:6" ht="12.75">
      <c r="A308" s="4">
        <f t="shared" si="12"/>
        <v>304</v>
      </c>
      <c r="B308" s="4">
        <f t="shared" si="13"/>
        <v>-208</v>
      </c>
      <c r="C308" s="5">
        <f>Input!$D$15</f>
        <v>877.5715700887987</v>
      </c>
      <c r="D308" s="6" t="e">
        <f>-PPMT(Input!$D$14/12,$B$4-B309,$B$4,$F$4)</f>
        <v>#NUM!</v>
      </c>
      <c r="E308" s="6" t="e">
        <f>-IPMT(Input!$D$14/12,$B$4-B309,$B$4,$F$4)</f>
        <v>#NUM!</v>
      </c>
      <c r="F308" s="9" t="e">
        <f t="shared" si="14"/>
        <v>#NUM!</v>
      </c>
    </row>
    <row r="309" spans="1:6" ht="12.75">
      <c r="A309" s="4">
        <f t="shared" si="12"/>
        <v>305</v>
      </c>
      <c r="B309" s="4">
        <f t="shared" si="13"/>
        <v>-209</v>
      </c>
      <c r="C309" s="5">
        <f>Input!$D$15</f>
        <v>877.5715700887987</v>
      </c>
      <c r="D309" s="6" t="e">
        <f>-PPMT(Input!$D$14/12,$B$4-B310,$B$4,$F$4)</f>
        <v>#NUM!</v>
      </c>
      <c r="E309" s="6" t="e">
        <f>-IPMT(Input!$D$14/12,$B$4-B310,$B$4,$F$4)</f>
        <v>#NUM!</v>
      </c>
      <c r="F309" s="9" t="e">
        <f t="shared" si="14"/>
        <v>#NUM!</v>
      </c>
    </row>
    <row r="310" spans="1:6" ht="12.75">
      <c r="A310" s="4">
        <f t="shared" si="12"/>
        <v>306</v>
      </c>
      <c r="B310" s="4">
        <f t="shared" si="13"/>
        <v>-210</v>
      </c>
      <c r="C310" s="5">
        <f>Input!$D$15</f>
        <v>877.5715700887987</v>
      </c>
      <c r="D310" s="6" t="e">
        <f>-PPMT(Input!$D$14/12,$B$4-B311,$B$4,$F$4)</f>
        <v>#NUM!</v>
      </c>
      <c r="E310" s="6" t="e">
        <f>-IPMT(Input!$D$14/12,$B$4-B311,$B$4,$F$4)</f>
        <v>#NUM!</v>
      </c>
      <c r="F310" s="9" t="e">
        <f t="shared" si="14"/>
        <v>#NUM!</v>
      </c>
    </row>
    <row r="311" spans="1:6" ht="12.75">
      <c r="A311" s="4">
        <f t="shared" si="12"/>
        <v>307</v>
      </c>
      <c r="B311" s="4">
        <f t="shared" si="13"/>
        <v>-211</v>
      </c>
      <c r="C311" s="5">
        <f>Input!$D$15</f>
        <v>877.5715700887987</v>
      </c>
      <c r="D311" s="6" t="e">
        <f>-PPMT(Input!$D$14/12,$B$4-B312,$B$4,$F$4)</f>
        <v>#NUM!</v>
      </c>
      <c r="E311" s="6" t="e">
        <f>-IPMT(Input!$D$14/12,$B$4-B312,$B$4,$F$4)</f>
        <v>#NUM!</v>
      </c>
      <c r="F311" s="9" t="e">
        <f t="shared" si="14"/>
        <v>#NUM!</v>
      </c>
    </row>
    <row r="312" spans="1:6" ht="12.75">
      <c r="A312" s="4">
        <f t="shared" si="12"/>
        <v>308</v>
      </c>
      <c r="B312" s="4">
        <f t="shared" si="13"/>
        <v>-212</v>
      </c>
      <c r="C312" s="5">
        <f>Input!$D$15</f>
        <v>877.5715700887987</v>
      </c>
      <c r="D312" s="6" t="e">
        <f>-PPMT(Input!$D$14/12,$B$4-B313,$B$4,$F$4)</f>
        <v>#NUM!</v>
      </c>
      <c r="E312" s="6" t="e">
        <f>-IPMT(Input!$D$14/12,$B$4-B313,$B$4,$F$4)</f>
        <v>#NUM!</v>
      </c>
      <c r="F312" s="9" t="e">
        <f t="shared" si="14"/>
        <v>#NUM!</v>
      </c>
    </row>
    <row r="313" spans="1:6" ht="12.75">
      <c r="A313" s="4">
        <f t="shared" si="12"/>
        <v>309</v>
      </c>
      <c r="B313" s="4">
        <f t="shared" si="13"/>
        <v>-213</v>
      </c>
      <c r="C313" s="5">
        <f>Input!$D$15</f>
        <v>877.5715700887987</v>
      </c>
      <c r="D313" s="6" t="e">
        <f>-PPMT(Input!$D$14/12,$B$4-B314,$B$4,$F$4)</f>
        <v>#NUM!</v>
      </c>
      <c r="E313" s="6" t="e">
        <f>-IPMT(Input!$D$14/12,$B$4-B314,$B$4,$F$4)</f>
        <v>#NUM!</v>
      </c>
      <c r="F313" s="9" t="e">
        <f t="shared" si="14"/>
        <v>#NUM!</v>
      </c>
    </row>
    <row r="314" spans="1:6" ht="12.75">
      <c r="A314" s="4">
        <f t="shared" si="12"/>
        <v>310</v>
      </c>
      <c r="B314" s="4">
        <f t="shared" si="13"/>
        <v>-214</v>
      </c>
      <c r="C314" s="5">
        <f>Input!$D$15</f>
        <v>877.5715700887987</v>
      </c>
      <c r="D314" s="6" t="e">
        <f>-PPMT(Input!$D$14/12,$B$4-B315,$B$4,$F$4)</f>
        <v>#NUM!</v>
      </c>
      <c r="E314" s="6" t="e">
        <f>-IPMT(Input!$D$14/12,$B$4-B315,$B$4,$F$4)</f>
        <v>#NUM!</v>
      </c>
      <c r="F314" s="9" t="e">
        <f t="shared" si="14"/>
        <v>#NUM!</v>
      </c>
    </row>
    <row r="315" spans="1:6" ht="12.75">
      <c r="A315" s="4">
        <f t="shared" si="12"/>
        <v>311</v>
      </c>
      <c r="B315" s="4">
        <f t="shared" si="13"/>
        <v>-215</v>
      </c>
      <c r="C315" s="5">
        <f>Input!$D$15</f>
        <v>877.5715700887987</v>
      </c>
      <c r="D315" s="6" t="e">
        <f>-PPMT(Input!$D$14/12,$B$4-B316,$B$4,$F$4)</f>
        <v>#NUM!</v>
      </c>
      <c r="E315" s="6" t="e">
        <f>-IPMT(Input!$D$14/12,$B$4-B316,$B$4,$F$4)</f>
        <v>#NUM!</v>
      </c>
      <c r="F315" s="9" t="e">
        <f t="shared" si="14"/>
        <v>#NUM!</v>
      </c>
    </row>
    <row r="316" spans="1:6" ht="12.75">
      <c r="A316" s="1">
        <f t="shared" si="12"/>
        <v>312</v>
      </c>
      <c r="B316" s="2">
        <f t="shared" si="13"/>
        <v>-216</v>
      </c>
      <c r="C316" s="14">
        <f>Input!$D$15</f>
        <v>877.5715700887987</v>
      </c>
      <c r="D316" s="15" t="e">
        <f>-PPMT(Input!$D$14/12,$B$4-B317,$B$4,$F$4)</f>
        <v>#NUM!</v>
      </c>
      <c r="E316" s="15" t="e">
        <f>-IPMT(Input!$D$14/12,$B$4-B317,$B$4,$F$4)</f>
        <v>#NUM!</v>
      </c>
      <c r="F316" s="9" t="e">
        <f t="shared" si="14"/>
        <v>#NUM!</v>
      </c>
    </row>
    <row r="317" spans="1:6" ht="12.75">
      <c r="A317" s="4">
        <f t="shared" si="12"/>
        <v>313</v>
      </c>
      <c r="B317" s="4">
        <f t="shared" si="13"/>
        <v>-217</v>
      </c>
      <c r="C317" s="5">
        <f>Input!$D$15</f>
        <v>877.5715700887987</v>
      </c>
      <c r="D317" s="6" t="e">
        <f>-PPMT(Input!$D$14/12,$B$4-B318,$B$4,$F$4)</f>
        <v>#NUM!</v>
      </c>
      <c r="E317" s="6" t="e">
        <f>-IPMT(Input!$D$14/12,$B$4-B318,$B$4,$F$4)</f>
        <v>#NUM!</v>
      </c>
      <c r="F317" s="9" t="e">
        <f t="shared" si="14"/>
        <v>#NUM!</v>
      </c>
    </row>
    <row r="318" spans="1:6" ht="12.75">
      <c r="A318" s="4">
        <f t="shared" si="12"/>
        <v>314</v>
      </c>
      <c r="B318" s="4">
        <f t="shared" si="13"/>
        <v>-218</v>
      </c>
      <c r="C318" s="5">
        <f>Input!$D$15</f>
        <v>877.5715700887987</v>
      </c>
      <c r="D318" s="6" t="e">
        <f>-PPMT(Input!$D$14/12,$B$4-B319,$B$4,$F$4)</f>
        <v>#NUM!</v>
      </c>
      <c r="E318" s="6" t="e">
        <f>-IPMT(Input!$D$14/12,$B$4-B319,$B$4,$F$4)</f>
        <v>#NUM!</v>
      </c>
      <c r="F318" s="9" t="e">
        <f t="shared" si="14"/>
        <v>#NUM!</v>
      </c>
    </row>
    <row r="319" spans="1:6" ht="12.75">
      <c r="A319" s="4">
        <f t="shared" si="12"/>
        <v>315</v>
      </c>
      <c r="B319" s="4">
        <f t="shared" si="13"/>
        <v>-219</v>
      </c>
      <c r="C319" s="5">
        <f>Input!$D$15</f>
        <v>877.5715700887987</v>
      </c>
      <c r="D319" s="6" t="e">
        <f>-PPMT(Input!$D$14/12,$B$4-B320,$B$4,$F$4)</f>
        <v>#NUM!</v>
      </c>
      <c r="E319" s="6" t="e">
        <f>-IPMT(Input!$D$14/12,$B$4-B320,$B$4,$F$4)</f>
        <v>#NUM!</v>
      </c>
      <c r="F319" s="9" t="e">
        <f t="shared" si="14"/>
        <v>#NUM!</v>
      </c>
    </row>
    <row r="320" spans="1:6" ht="12.75">
      <c r="A320" s="4">
        <f t="shared" si="12"/>
        <v>316</v>
      </c>
      <c r="B320" s="4">
        <f t="shared" si="13"/>
        <v>-220</v>
      </c>
      <c r="C320" s="5">
        <f>Input!$D$15</f>
        <v>877.5715700887987</v>
      </c>
      <c r="D320" s="6" t="e">
        <f>-PPMT(Input!$D$14/12,$B$4-B321,$B$4,$F$4)</f>
        <v>#NUM!</v>
      </c>
      <c r="E320" s="6" t="e">
        <f>-IPMT(Input!$D$14/12,$B$4-B321,$B$4,$F$4)</f>
        <v>#NUM!</v>
      </c>
      <c r="F320" s="9" t="e">
        <f t="shared" si="14"/>
        <v>#NUM!</v>
      </c>
    </row>
    <row r="321" spans="1:6" ht="12.75">
      <c r="A321" s="4">
        <f t="shared" si="12"/>
        <v>317</v>
      </c>
      <c r="B321" s="4">
        <f t="shared" si="13"/>
        <v>-221</v>
      </c>
      <c r="C321" s="5">
        <f>Input!$D$15</f>
        <v>877.5715700887987</v>
      </c>
      <c r="D321" s="6" t="e">
        <f>-PPMT(Input!$D$14/12,$B$4-B322,$B$4,$F$4)</f>
        <v>#NUM!</v>
      </c>
      <c r="E321" s="6" t="e">
        <f>-IPMT(Input!$D$14/12,$B$4-B322,$B$4,$F$4)</f>
        <v>#NUM!</v>
      </c>
      <c r="F321" s="9" t="e">
        <f t="shared" si="14"/>
        <v>#NUM!</v>
      </c>
    </row>
    <row r="322" spans="1:6" ht="12.75">
      <c r="A322" s="4">
        <f t="shared" si="12"/>
        <v>318</v>
      </c>
      <c r="B322" s="4">
        <f t="shared" si="13"/>
        <v>-222</v>
      </c>
      <c r="C322" s="5">
        <f>Input!$D$15</f>
        <v>877.5715700887987</v>
      </c>
      <c r="D322" s="6" t="e">
        <f>-PPMT(Input!$D$14/12,$B$4-B323,$B$4,$F$4)</f>
        <v>#NUM!</v>
      </c>
      <c r="E322" s="6" t="e">
        <f>-IPMT(Input!$D$14/12,$B$4-B323,$B$4,$F$4)</f>
        <v>#NUM!</v>
      </c>
      <c r="F322" s="9" t="e">
        <f t="shared" si="14"/>
        <v>#NUM!</v>
      </c>
    </row>
    <row r="323" spans="1:6" ht="12.75">
      <c r="A323" s="4">
        <f t="shared" si="12"/>
        <v>319</v>
      </c>
      <c r="B323" s="4">
        <f t="shared" si="13"/>
        <v>-223</v>
      </c>
      <c r="C323" s="5">
        <f>Input!$D$15</f>
        <v>877.5715700887987</v>
      </c>
      <c r="D323" s="6" t="e">
        <f>-PPMT(Input!$D$14/12,$B$4-B324,$B$4,$F$4)</f>
        <v>#NUM!</v>
      </c>
      <c r="E323" s="6" t="e">
        <f>-IPMT(Input!$D$14/12,$B$4-B324,$B$4,$F$4)</f>
        <v>#NUM!</v>
      </c>
      <c r="F323" s="9" t="e">
        <f t="shared" si="14"/>
        <v>#NUM!</v>
      </c>
    </row>
    <row r="324" spans="1:6" ht="12.75">
      <c r="A324" s="4">
        <f t="shared" si="12"/>
        <v>320</v>
      </c>
      <c r="B324" s="4">
        <f t="shared" si="13"/>
        <v>-224</v>
      </c>
      <c r="C324" s="5">
        <f>Input!$D$15</f>
        <v>877.5715700887987</v>
      </c>
      <c r="D324" s="6" t="e">
        <f>-PPMT(Input!$D$14/12,$B$4-B325,$B$4,$F$4)</f>
        <v>#NUM!</v>
      </c>
      <c r="E324" s="6" t="e">
        <f>-IPMT(Input!$D$14/12,$B$4-B325,$B$4,$F$4)</f>
        <v>#NUM!</v>
      </c>
      <c r="F324" s="9" t="e">
        <f t="shared" si="14"/>
        <v>#NUM!</v>
      </c>
    </row>
    <row r="325" spans="1:6" ht="12.75">
      <c r="A325" s="4">
        <f aca="true" t="shared" si="15" ref="A325:A359">$B$4-B325</f>
        <v>321</v>
      </c>
      <c r="B325" s="4">
        <f aca="true" t="shared" si="16" ref="B325:B359">B324-1</f>
        <v>-225</v>
      </c>
      <c r="C325" s="5">
        <f>Input!$D$15</f>
        <v>877.5715700887987</v>
      </c>
      <c r="D325" s="6" t="e">
        <f>-PPMT(Input!$D$14/12,$B$4-B326,$B$4,$F$4)</f>
        <v>#NUM!</v>
      </c>
      <c r="E325" s="6" t="e">
        <f>-IPMT(Input!$D$14/12,$B$4-B326,$B$4,$F$4)</f>
        <v>#NUM!</v>
      </c>
      <c r="F325" s="9" t="e">
        <f aca="true" t="shared" si="17" ref="F325:F354">F324-D324</f>
        <v>#NUM!</v>
      </c>
    </row>
    <row r="326" spans="1:6" ht="12.75">
      <c r="A326" s="4">
        <f t="shared" si="15"/>
        <v>322</v>
      </c>
      <c r="B326" s="4">
        <f t="shared" si="16"/>
        <v>-226</v>
      </c>
      <c r="C326" s="5">
        <f>Input!$D$15</f>
        <v>877.5715700887987</v>
      </c>
      <c r="D326" s="6" t="e">
        <f>-PPMT(Input!$D$14/12,$B$4-B327,$B$4,$F$4)</f>
        <v>#NUM!</v>
      </c>
      <c r="E326" s="6" t="e">
        <f>-IPMT(Input!$D$14/12,$B$4-B327,$B$4,$F$4)</f>
        <v>#NUM!</v>
      </c>
      <c r="F326" s="9" t="e">
        <f t="shared" si="17"/>
        <v>#NUM!</v>
      </c>
    </row>
    <row r="327" spans="1:6" ht="12.75">
      <c r="A327" s="4">
        <f t="shared" si="15"/>
        <v>323</v>
      </c>
      <c r="B327" s="4">
        <f t="shared" si="16"/>
        <v>-227</v>
      </c>
      <c r="C327" s="5">
        <f>Input!$D$15</f>
        <v>877.5715700887987</v>
      </c>
      <c r="D327" s="6" t="e">
        <f>-PPMT(Input!$D$14/12,$B$4-B328,$B$4,$F$4)</f>
        <v>#NUM!</v>
      </c>
      <c r="E327" s="6" t="e">
        <f>-IPMT(Input!$D$14/12,$B$4-B328,$B$4,$F$4)</f>
        <v>#NUM!</v>
      </c>
      <c r="F327" s="9" t="e">
        <f t="shared" si="17"/>
        <v>#NUM!</v>
      </c>
    </row>
    <row r="328" spans="1:6" ht="12.75">
      <c r="A328" s="1">
        <f t="shared" si="15"/>
        <v>324</v>
      </c>
      <c r="B328" s="2">
        <f t="shared" si="16"/>
        <v>-228</v>
      </c>
      <c r="C328" s="14">
        <f>Input!$D$15</f>
        <v>877.5715700887987</v>
      </c>
      <c r="D328" s="15" t="e">
        <f>-PPMT(Input!$D$14/12,$B$4-B329,$B$4,$F$4)</f>
        <v>#NUM!</v>
      </c>
      <c r="E328" s="15" t="e">
        <f>-IPMT(Input!$D$14/12,$B$4-B329,$B$4,$F$4)</f>
        <v>#NUM!</v>
      </c>
      <c r="F328" s="9" t="e">
        <f t="shared" si="17"/>
        <v>#NUM!</v>
      </c>
    </row>
    <row r="329" spans="1:6" ht="12.75">
      <c r="A329" s="4">
        <f t="shared" si="15"/>
        <v>325</v>
      </c>
      <c r="B329" s="4">
        <f t="shared" si="16"/>
        <v>-229</v>
      </c>
      <c r="C329" s="5">
        <f>Input!$D$15</f>
        <v>877.5715700887987</v>
      </c>
      <c r="D329" s="6" t="e">
        <f>-PPMT(Input!$D$14/12,$B$4-B330,$B$4,$F$4)</f>
        <v>#NUM!</v>
      </c>
      <c r="E329" s="6" t="e">
        <f>-IPMT(Input!$D$14/12,$B$4-B330,$B$4,$F$4)</f>
        <v>#NUM!</v>
      </c>
      <c r="F329" s="9" t="e">
        <f t="shared" si="17"/>
        <v>#NUM!</v>
      </c>
    </row>
    <row r="330" spans="1:6" ht="12.75">
      <c r="A330" s="4">
        <f t="shared" si="15"/>
        <v>326</v>
      </c>
      <c r="B330" s="4">
        <f t="shared" si="16"/>
        <v>-230</v>
      </c>
      <c r="C330" s="5">
        <f>Input!$D$15</f>
        <v>877.5715700887987</v>
      </c>
      <c r="D330" s="6" t="e">
        <f>-PPMT(Input!$D$14/12,$B$4-B331,$B$4,$F$4)</f>
        <v>#NUM!</v>
      </c>
      <c r="E330" s="6" t="e">
        <f>-IPMT(Input!$D$14/12,$B$4-B331,$B$4,$F$4)</f>
        <v>#NUM!</v>
      </c>
      <c r="F330" s="9" t="e">
        <f t="shared" si="17"/>
        <v>#NUM!</v>
      </c>
    </row>
    <row r="331" spans="1:6" ht="12.75">
      <c r="A331" s="4">
        <f t="shared" si="15"/>
        <v>327</v>
      </c>
      <c r="B331" s="4">
        <f t="shared" si="16"/>
        <v>-231</v>
      </c>
      <c r="C331" s="5">
        <f>Input!$D$15</f>
        <v>877.5715700887987</v>
      </c>
      <c r="D331" s="6" t="e">
        <f>-PPMT(Input!$D$14/12,$B$4-B332,$B$4,$F$4)</f>
        <v>#NUM!</v>
      </c>
      <c r="E331" s="6" t="e">
        <f>-IPMT(Input!$D$14/12,$B$4-B332,$B$4,$F$4)</f>
        <v>#NUM!</v>
      </c>
      <c r="F331" s="9" t="e">
        <f t="shared" si="17"/>
        <v>#NUM!</v>
      </c>
    </row>
    <row r="332" spans="1:6" ht="12.75">
      <c r="A332" s="4">
        <f t="shared" si="15"/>
        <v>328</v>
      </c>
      <c r="B332" s="4">
        <f t="shared" si="16"/>
        <v>-232</v>
      </c>
      <c r="C332" s="5">
        <f>Input!$D$15</f>
        <v>877.5715700887987</v>
      </c>
      <c r="D332" s="6" t="e">
        <f>-PPMT(Input!$D$14/12,$B$4-B333,$B$4,$F$4)</f>
        <v>#NUM!</v>
      </c>
      <c r="E332" s="6" t="e">
        <f>-IPMT(Input!$D$14/12,$B$4-B333,$B$4,$F$4)</f>
        <v>#NUM!</v>
      </c>
      <c r="F332" s="9" t="e">
        <f t="shared" si="17"/>
        <v>#NUM!</v>
      </c>
    </row>
    <row r="333" spans="1:6" ht="12.75">
      <c r="A333" s="4">
        <f t="shared" si="15"/>
        <v>329</v>
      </c>
      <c r="B333" s="4">
        <f t="shared" si="16"/>
        <v>-233</v>
      </c>
      <c r="C333" s="5">
        <f>Input!$D$15</f>
        <v>877.5715700887987</v>
      </c>
      <c r="D333" s="6" t="e">
        <f>-PPMT(Input!$D$14/12,$B$4-B334,$B$4,$F$4)</f>
        <v>#NUM!</v>
      </c>
      <c r="E333" s="6" t="e">
        <f>-IPMT(Input!$D$14/12,$B$4-B334,$B$4,$F$4)</f>
        <v>#NUM!</v>
      </c>
      <c r="F333" s="9" t="e">
        <f t="shared" si="17"/>
        <v>#NUM!</v>
      </c>
    </row>
    <row r="334" spans="1:6" ht="12.75">
      <c r="A334" s="4">
        <f t="shared" si="15"/>
        <v>330</v>
      </c>
      <c r="B334" s="4">
        <f t="shared" si="16"/>
        <v>-234</v>
      </c>
      <c r="C334" s="5">
        <f>Input!$D$15</f>
        <v>877.5715700887987</v>
      </c>
      <c r="D334" s="6" t="e">
        <f>-PPMT(Input!$D$14/12,$B$4-B335,$B$4,$F$4)</f>
        <v>#NUM!</v>
      </c>
      <c r="E334" s="6" t="e">
        <f>-IPMT(Input!$D$14/12,$B$4-B335,$B$4,$F$4)</f>
        <v>#NUM!</v>
      </c>
      <c r="F334" s="9" t="e">
        <f t="shared" si="17"/>
        <v>#NUM!</v>
      </c>
    </row>
    <row r="335" spans="1:6" ht="12.75">
      <c r="A335" s="4">
        <f t="shared" si="15"/>
        <v>331</v>
      </c>
      <c r="B335" s="4">
        <f t="shared" si="16"/>
        <v>-235</v>
      </c>
      <c r="C335" s="5">
        <f>Input!$D$15</f>
        <v>877.5715700887987</v>
      </c>
      <c r="D335" s="6" t="e">
        <f>-PPMT(Input!$D$14/12,$B$4-B336,$B$4,$F$4)</f>
        <v>#NUM!</v>
      </c>
      <c r="E335" s="6" t="e">
        <f>-IPMT(Input!$D$14/12,$B$4-B336,$B$4,$F$4)</f>
        <v>#NUM!</v>
      </c>
      <c r="F335" s="9" t="e">
        <f t="shared" si="17"/>
        <v>#NUM!</v>
      </c>
    </row>
    <row r="336" spans="1:6" ht="12.75">
      <c r="A336" s="4">
        <f t="shared" si="15"/>
        <v>332</v>
      </c>
      <c r="B336" s="4">
        <f t="shared" si="16"/>
        <v>-236</v>
      </c>
      <c r="C336" s="5">
        <f>Input!$D$15</f>
        <v>877.5715700887987</v>
      </c>
      <c r="D336" s="6" t="e">
        <f>-PPMT(Input!$D$14/12,$B$4-B337,$B$4,$F$4)</f>
        <v>#NUM!</v>
      </c>
      <c r="E336" s="6" t="e">
        <f>-IPMT(Input!$D$14/12,$B$4-B337,$B$4,$F$4)</f>
        <v>#NUM!</v>
      </c>
      <c r="F336" s="9" t="e">
        <f t="shared" si="17"/>
        <v>#NUM!</v>
      </c>
    </row>
    <row r="337" spans="1:6" ht="12.75">
      <c r="A337" s="4">
        <f t="shared" si="15"/>
        <v>333</v>
      </c>
      <c r="B337" s="4">
        <f t="shared" si="16"/>
        <v>-237</v>
      </c>
      <c r="C337" s="5">
        <f>Input!$D$15</f>
        <v>877.5715700887987</v>
      </c>
      <c r="D337" s="6" t="e">
        <f>-PPMT(Input!$D$14/12,$B$4-B338,$B$4,$F$4)</f>
        <v>#NUM!</v>
      </c>
      <c r="E337" s="6" t="e">
        <f>-IPMT(Input!$D$14/12,$B$4-B338,$B$4,$F$4)</f>
        <v>#NUM!</v>
      </c>
      <c r="F337" s="9" t="e">
        <f t="shared" si="17"/>
        <v>#NUM!</v>
      </c>
    </row>
    <row r="338" spans="1:6" ht="12.75">
      <c r="A338" s="4">
        <f t="shared" si="15"/>
        <v>334</v>
      </c>
      <c r="B338" s="4">
        <f t="shared" si="16"/>
        <v>-238</v>
      </c>
      <c r="C338" s="5">
        <f>Input!$D$15</f>
        <v>877.5715700887987</v>
      </c>
      <c r="D338" s="6" t="e">
        <f>-PPMT(Input!$D$14/12,$B$4-B339,$B$4,$F$4)</f>
        <v>#NUM!</v>
      </c>
      <c r="E338" s="6" t="e">
        <f>-IPMT(Input!$D$14/12,$B$4-B339,$B$4,$F$4)</f>
        <v>#NUM!</v>
      </c>
      <c r="F338" s="9" t="e">
        <f t="shared" si="17"/>
        <v>#NUM!</v>
      </c>
    </row>
    <row r="339" spans="1:6" ht="12.75">
      <c r="A339" s="4">
        <f t="shared" si="15"/>
        <v>335</v>
      </c>
      <c r="B339" s="4">
        <f t="shared" si="16"/>
        <v>-239</v>
      </c>
      <c r="C339" s="5">
        <f>Input!$D$15</f>
        <v>877.5715700887987</v>
      </c>
      <c r="D339" s="6" t="e">
        <f>-PPMT(Input!$D$14/12,$B$4-B340,$B$4,$F$4)</f>
        <v>#NUM!</v>
      </c>
      <c r="E339" s="6" t="e">
        <f>-IPMT(Input!$D$14/12,$B$4-B340,$B$4,$F$4)</f>
        <v>#NUM!</v>
      </c>
      <c r="F339" s="9" t="e">
        <f t="shared" si="17"/>
        <v>#NUM!</v>
      </c>
    </row>
    <row r="340" spans="1:6" ht="12.75">
      <c r="A340" s="1">
        <f t="shared" si="15"/>
        <v>336</v>
      </c>
      <c r="B340" s="2">
        <f t="shared" si="16"/>
        <v>-240</v>
      </c>
      <c r="C340" s="14">
        <f>Input!$D$15</f>
        <v>877.5715700887987</v>
      </c>
      <c r="D340" s="15" t="e">
        <f>-PPMT(Input!$D$14/12,$B$4-B341,$B$4,$F$4)</f>
        <v>#NUM!</v>
      </c>
      <c r="E340" s="15" t="e">
        <f>-IPMT(Input!$D$14/12,$B$4-B341,$B$4,$F$4)</f>
        <v>#NUM!</v>
      </c>
      <c r="F340" s="9" t="e">
        <f t="shared" si="17"/>
        <v>#NUM!</v>
      </c>
    </row>
    <row r="341" spans="1:6" ht="12.75">
      <c r="A341" s="4">
        <f t="shared" si="15"/>
        <v>337</v>
      </c>
      <c r="B341" s="4">
        <f t="shared" si="16"/>
        <v>-241</v>
      </c>
      <c r="C341" s="5">
        <f>Input!$D$15</f>
        <v>877.5715700887987</v>
      </c>
      <c r="D341" s="6" t="e">
        <f>-PPMT(Input!$D$14/12,$B$4-B342,$B$4,$F$4)</f>
        <v>#NUM!</v>
      </c>
      <c r="E341" s="6" t="e">
        <f>-IPMT(Input!$D$14/12,$B$4-B342,$B$4,$F$4)</f>
        <v>#NUM!</v>
      </c>
      <c r="F341" s="9" t="e">
        <f t="shared" si="17"/>
        <v>#NUM!</v>
      </c>
    </row>
    <row r="342" spans="1:6" ht="12.75">
      <c r="A342" s="4">
        <f t="shared" si="15"/>
        <v>338</v>
      </c>
      <c r="B342" s="4">
        <f t="shared" si="16"/>
        <v>-242</v>
      </c>
      <c r="C342" s="5">
        <f>Input!$D$15</f>
        <v>877.5715700887987</v>
      </c>
      <c r="D342" s="6" t="e">
        <f>-PPMT(Input!$D$14/12,$B$4-B343,$B$4,$F$4)</f>
        <v>#NUM!</v>
      </c>
      <c r="E342" s="6" t="e">
        <f>-IPMT(Input!$D$14/12,$B$4-B343,$B$4,$F$4)</f>
        <v>#NUM!</v>
      </c>
      <c r="F342" s="9" t="e">
        <f t="shared" si="17"/>
        <v>#NUM!</v>
      </c>
    </row>
    <row r="343" spans="1:6" ht="12.75">
      <c r="A343" s="4">
        <f t="shared" si="15"/>
        <v>339</v>
      </c>
      <c r="B343" s="4">
        <f t="shared" si="16"/>
        <v>-243</v>
      </c>
      <c r="C343" s="5">
        <f>Input!$D$15</f>
        <v>877.5715700887987</v>
      </c>
      <c r="D343" s="6" t="e">
        <f>-PPMT(Input!$D$14/12,$B$4-B344,$B$4,$F$4)</f>
        <v>#NUM!</v>
      </c>
      <c r="E343" s="6" t="e">
        <f>-IPMT(Input!$D$14/12,$B$4-B344,$B$4,$F$4)</f>
        <v>#NUM!</v>
      </c>
      <c r="F343" s="9" t="e">
        <f t="shared" si="17"/>
        <v>#NUM!</v>
      </c>
    </row>
    <row r="344" spans="1:6" ht="12.75">
      <c r="A344" s="4">
        <f t="shared" si="15"/>
        <v>340</v>
      </c>
      <c r="B344" s="4">
        <f t="shared" si="16"/>
        <v>-244</v>
      </c>
      <c r="C344" s="5">
        <f>Input!$D$15</f>
        <v>877.5715700887987</v>
      </c>
      <c r="D344" s="6" t="e">
        <f>-PPMT(Input!$D$14/12,$B$4-B345,$B$4,$F$4)</f>
        <v>#NUM!</v>
      </c>
      <c r="E344" s="6" t="e">
        <f>-IPMT(Input!$D$14/12,$B$4-B345,$B$4,$F$4)</f>
        <v>#NUM!</v>
      </c>
      <c r="F344" s="9" t="e">
        <f t="shared" si="17"/>
        <v>#NUM!</v>
      </c>
    </row>
    <row r="345" spans="1:6" ht="12.75">
      <c r="A345" s="4">
        <f t="shared" si="15"/>
        <v>341</v>
      </c>
      <c r="B345" s="4">
        <f t="shared" si="16"/>
        <v>-245</v>
      </c>
      <c r="C345" s="5">
        <f>Input!$D$15</f>
        <v>877.5715700887987</v>
      </c>
      <c r="D345" s="6" t="e">
        <f>-PPMT(Input!$D$14/12,$B$4-B346,$B$4,$F$4)</f>
        <v>#NUM!</v>
      </c>
      <c r="E345" s="6" t="e">
        <f>-IPMT(Input!$D$14/12,$B$4-B346,$B$4,$F$4)</f>
        <v>#NUM!</v>
      </c>
      <c r="F345" s="9" t="e">
        <f t="shared" si="17"/>
        <v>#NUM!</v>
      </c>
    </row>
    <row r="346" spans="1:6" ht="12.75">
      <c r="A346" s="4">
        <f t="shared" si="15"/>
        <v>342</v>
      </c>
      <c r="B346" s="4">
        <f t="shared" si="16"/>
        <v>-246</v>
      </c>
      <c r="C346" s="5">
        <f>Input!$D$15</f>
        <v>877.5715700887987</v>
      </c>
      <c r="D346" s="6" t="e">
        <f>-PPMT(Input!$D$14/12,$B$4-B347,$B$4,$F$4)</f>
        <v>#NUM!</v>
      </c>
      <c r="E346" s="6" t="e">
        <f>-IPMT(Input!$D$14/12,$B$4-B347,$B$4,$F$4)</f>
        <v>#NUM!</v>
      </c>
      <c r="F346" s="9" t="e">
        <f t="shared" si="17"/>
        <v>#NUM!</v>
      </c>
    </row>
    <row r="347" spans="1:6" ht="12.75">
      <c r="A347" s="4">
        <f t="shared" si="15"/>
        <v>343</v>
      </c>
      <c r="B347" s="4">
        <f t="shared" si="16"/>
        <v>-247</v>
      </c>
      <c r="C347" s="5">
        <f>Input!$D$15</f>
        <v>877.5715700887987</v>
      </c>
      <c r="D347" s="6" t="e">
        <f>-PPMT(Input!$D$14/12,$B$4-B348,$B$4,$F$4)</f>
        <v>#NUM!</v>
      </c>
      <c r="E347" s="6" t="e">
        <f>-IPMT(Input!$D$14/12,$B$4-B348,$B$4,$F$4)</f>
        <v>#NUM!</v>
      </c>
      <c r="F347" s="9" t="e">
        <f t="shared" si="17"/>
        <v>#NUM!</v>
      </c>
    </row>
    <row r="348" spans="1:6" ht="12.75">
      <c r="A348" s="4">
        <f t="shared" si="15"/>
        <v>344</v>
      </c>
      <c r="B348" s="4">
        <f t="shared" si="16"/>
        <v>-248</v>
      </c>
      <c r="C348" s="5">
        <f>Input!$D$15</f>
        <v>877.5715700887987</v>
      </c>
      <c r="D348" s="6" t="e">
        <f>-PPMT(Input!$D$14/12,$B$4-B349,$B$4,$F$4)</f>
        <v>#NUM!</v>
      </c>
      <c r="E348" s="6" t="e">
        <f>-IPMT(Input!$D$14/12,$B$4-B349,$B$4,$F$4)</f>
        <v>#NUM!</v>
      </c>
      <c r="F348" s="9" t="e">
        <f t="shared" si="17"/>
        <v>#NUM!</v>
      </c>
    </row>
    <row r="349" spans="1:6" ht="12.75">
      <c r="A349" s="4">
        <f t="shared" si="15"/>
        <v>345</v>
      </c>
      <c r="B349" s="4">
        <f t="shared" si="16"/>
        <v>-249</v>
      </c>
      <c r="C349" s="5">
        <f>Input!$D$15</f>
        <v>877.5715700887987</v>
      </c>
      <c r="D349" s="6" t="e">
        <f>-PPMT(Input!$D$14/12,$B$4-B350,$B$4,$F$4)</f>
        <v>#NUM!</v>
      </c>
      <c r="E349" s="6" t="e">
        <f>-IPMT(Input!$D$14/12,$B$4-B350,$B$4,$F$4)</f>
        <v>#NUM!</v>
      </c>
      <c r="F349" s="9" t="e">
        <f t="shared" si="17"/>
        <v>#NUM!</v>
      </c>
    </row>
    <row r="350" spans="1:6" ht="12.75">
      <c r="A350" s="4">
        <f t="shared" si="15"/>
        <v>346</v>
      </c>
      <c r="B350" s="4">
        <f t="shared" si="16"/>
        <v>-250</v>
      </c>
      <c r="C350" s="5">
        <f>Input!$D$15</f>
        <v>877.5715700887987</v>
      </c>
      <c r="D350" s="6" t="e">
        <f>-PPMT(Input!$D$14/12,$B$4-B351,$B$4,$F$4)</f>
        <v>#NUM!</v>
      </c>
      <c r="E350" s="6" t="e">
        <f>-IPMT(Input!$D$14/12,$B$4-B351,$B$4,$F$4)</f>
        <v>#NUM!</v>
      </c>
      <c r="F350" s="9" t="e">
        <f t="shared" si="17"/>
        <v>#NUM!</v>
      </c>
    </row>
    <row r="351" spans="1:6" ht="12.75">
      <c r="A351" s="4">
        <f t="shared" si="15"/>
        <v>347</v>
      </c>
      <c r="B351" s="4">
        <f t="shared" si="16"/>
        <v>-251</v>
      </c>
      <c r="C351" s="5">
        <f>Input!$D$15</f>
        <v>877.5715700887987</v>
      </c>
      <c r="D351" s="6" t="e">
        <f>-PPMT(Input!$D$14/12,$B$4-B352,$B$4,$F$4)</f>
        <v>#NUM!</v>
      </c>
      <c r="E351" s="6" t="e">
        <f>-IPMT(Input!$D$14/12,$B$4-B352,$B$4,$F$4)</f>
        <v>#NUM!</v>
      </c>
      <c r="F351" s="9" t="e">
        <f t="shared" si="17"/>
        <v>#NUM!</v>
      </c>
    </row>
    <row r="352" spans="1:6" ht="12.75">
      <c r="A352" s="1">
        <f t="shared" si="15"/>
        <v>348</v>
      </c>
      <c r="B352" s="2">
        <f t="shared" si="16"/>
        <v>-252</v>
      </c>
      <c r="C352" s="14">
        <f>Input!$D$15</f>
        <v>877.5715700887987</v>
      </c>
      <c r="D352" s="15" t="e">
        <f>-PPMT(Input!$D$14/12,$B$4-B353,$B$4,$F$4)</f>
        <v>#NUM!</v>
      </c>
      <c r="E352" s="15" t="e">
        <f>-IPMT(Input!$D$14/12,$B$4-B353,$B$4,$F$4)</f>
        <v>#NUM!</v>
      </c>
      <c r="F352" s="9" t="e">
        <f t="shared" si="17"/>
        <v>#NUM!</v>
      </c>
    </row>
    <row r="353" spans="1:6" ht="12.75">
      <c r="A353" s="4">
        <f t="shared" si="15"/>
        <v>349</v>
      </c>
      <c r="B353" s="4">
        <f t="shared" si="16"/>
        <v>-253</v>
      </c>
      <c r="C353" s="5">
        <f>Input!$D$15</f>
        <v>877.5715700887987</v>
      </c>
      <c r="D353" s="6" t="e">
        <f>-PPMT(Input!$D$14/12,$B$4-B354,$B$4,$F$4)</f>
        <v>#NUM!</v>
      </c>
      <c r="E353" s="6" t="e">
        <f>-IPMT(Input!$D$14/12,$B$4-B354,$B$4,$F$4)</f>
        <v>#NUM!</v>
      </c>
      <c r="F353" s="9" t="e">
        <f t="shared" si="17"/>
        <v>#NUM!</v>
      </c>
    </row>
    <row r="354" spans="1:6" ht="12.75">
      <c r="A354" s="4">
        <f t="shared" si="15"/>
        <v>350</v>
      </c>
      <c r="B354" s="4">
        <f t="shared" si="16"/>
        <v>-254</v>
      </c>
      <c r="C354" s="5">
        <f>Input!$D$15</f>
        <v>877.5715700887987</v>
      </c>
      <c r="D354" s="6" t="e">
        <f>-PPMT(Input!$D$14/12,$B$4-B355,$B$4,$F$4)</f>
        <v>#NUM!</v>
      </c>
      <c r="E354" s="6" t="e">
        <f>-IPMT(Input!$D$14/12,$B$4-B355,$B$4,$F$4)</f>
        <v>#NUM!</v>
      </c>
      <c r="F354" s="9" t="e">
        <f t="shared" si="17"/>
        <v>#NUM!</v>
      </c>
    </row>
    <row r="355" spans="1:6" ht="12.75">
      <c r="A355" s="4">
        <f t="shared" si="15"/>
        <v>351</v>
      </c>
      <c r="B355" s="4">
        <f t="shared" si="16"/>
        <v>-255</v>
      </c>
      <c r="C355" s="5">
        <f>Input!$D$15</f>
        <v>877.5715700887987</v>
      </c>
      <c r="D355" s="6" t="e">
        <f>-PPMT(Input!$D$14/12,$B$4-B356,$B$4,$F$4)</f>
        <v>#NUM!</v>
      </c>
      <c r="E355" s="6" t="e">
        <f>-IPMT(Input!$D$14/12,$B$4-B356,$B$4,$F$4)</f>
        <v>#NUM!</v>
      </c>
      <c r="F355" s="9" t="e">
        <f aca="true" t="shared" si="18" ref="F355:F364">F354-D354</f>
        <v>#NUM!</v>
      </c>
    </row>
    <row r="356" spans="1:6" ht="12.75">
      <c r="A356" s="4">
        <f t="shared" si="15"/>
        <v>352</v>
      </c>
      <c r="B356" s="4">
        <f t="shared" si="16"/>
        <v>-256</v>
      </c>
      <c r="C356" s="5">
        <f>Input!$D$15</f>
        <v>877.5715700887987</v>
      </c>
      <c r="D356" s="6" t="e">
        <f>-PPMT(Input!$D$14/12,$B$4-B357,$B$4,$F$4)</f>
        <v>#NUM!</v>
      </c>
      <c r="E356" s="6" t="e">
        <f>-IPMT(Input!$D$14/12,$B$4-B357,$B$4,$F$4)</f>
        <v>#NUM!</v>
      </c>
      <c r="F356" s="9" t="e">
        <f t="shared" si="18"/>
        <v>#NUM!</v>
      </c>
    </row>
    <row r="357" spans="1:6" ht="12.75">
      <c r="A357" s="4">
        <f t="shared" si="15"/>
        <v>353</v>
      </c>
      <c r="B357" s="4">
        <f t="shared" si="16"/>
        <v>-257</v>
      </c>
      <c r="C357" s="5">
        <f>Input!$D$15</f>
        <v>877.5715700887987</v>
      </c>
      <c r="D357" s="6" t="e">
        <f>-PPMT(Input!$D$14/12,$B$4-B358,$B$4,$F$4)</f>
        <v>#NUM!</v>
      </c>
      <c r="E357" s="6" t="e">
        <f>-IPMT(Input!$D$14/12,$B$4-B358,$B$4,$F$4)</f>
        <v>#NUM!</v>
      </c>
      <c r="F357" s="9" t="e">
        <f t="shared" si="18"/>
        <v>#NUM!</v>
      </c>
    </row>
    <row r="358" spans="1:6" ht="12.75">
      <c r="A358" s="4">
        <f t="shared" si="15"/>
        <v>354</v>
      </c>
      <c r="B358" s="4">
        <f t="shared" si="16"/>
        <v>-258</v>
      </c>
      <c r="C358" s="5">
        <f>Input!$D$15</f>
        <v>877.5715700887987</v>
      </c>
      <c r="D358" s="6" t="e">
        <f>-PPMT(Input!$D$14/12,$B$4-B359,$B$4,$F$4)</f>
        <v>#NUM!</v>
      </c>
      <c r="E358" s="6" t="e">
        <f>-IPMT(Input!$D$14/12,$B$4-B359,$B$4,$F$4)</f>
        <v>#NUM!</v>
      </c>
      <c r="F358" s="9" t="e">
        <f t="shared" si="18"/>
        <v>#NUM!</v>
      </c>
    </row>
    <row r="359" spans="1:6" ht="12.75">
      <c r="A359" s="4">
        <f t="shared" si="15"/>
        <v>355</v>
      </c>
      <c r="B359" s="4">
        <f t="shared" si="16"/>
        <v>-259</v>
      </c>
      <c r="C359" s="5">
        <f>Input!$D$15</f>
        <v>877.5715700887987</v>
      </c>
      <c r="D359" s="6" t="e">
        <f>-PPMT(Input!$D$14/12,$B$4-B360,$B$4,$F$4)</f>
        <v>#NUM!</v>
      </c>
      <c r="E359" s="6" t="e">
        <f>-IPMT(Input!$D$14/12,$B$4-B360,$B$4,$F$4)</f>
        <v>#NUM!</v>
      </c>
      <c r="F359" s="9" t="e">
        <f t="shared" si="18"/>
        <v>#NUM!</v>
      </c>
    </row>
    <row r="360" spans="1:6" ht="12.75">
      <c r="A360" s="4">
        <f>$B$4-B360</f>
        <v>356</v>
      </c>
      <c r="B360" s="4">
        <f>B359-1</f>
        <v>-260</v>
      </c>
      <c r="C360" s="5">
        <f>Input!$D$15</f>
        <v>877.5715700887987</v>
      </c>
      <c r="D360" s="6" t="e">
        <f>-PPMT(Input!$D$14/12,$B$4-B361,$B$4,$F$4)</f>
        <v>#NUM!</v>
      </c>
      <c r="E360" s="6" t="e">
        <f>-IPMT(Input!$D$14/12,$B$4-B361,$B$4,$F$4)</f>
        <v>#NUM!</v>
      </c>
      <c r="F360" s="9" t="e">
        <f t="shared" si="18"/>
        <v>#NUM!</v>
      </c>
    </row>
    <row r="361" spans="1:6" ht="12.75">
      <c r="A361" s="4">
        <f>$B$4-B361</f>
        <v>357</v>
      </c>
      <c r="B361" s="4">
        <f>B360-1</f>
        <v>-261</v>
      </c>
      <c r="C361" s="5">
        <f>Input!$D$15</f>
        <v>877.5715700887987</v>
      </c>
      <c r="D361" s="6" t="e">
        <f>-PPMT(Input!$D$14/12,$B$4-B362,$B$4,$F$4)</f>
        <v>#NUM!</v>
      </c>
      <c r="E361" s="6" t="e">
        <f>-IPMT(Input!$D$14/12,$B$4-B362,$B$4,$F$4)</f>
        <v>#NUM!</v>
      </c>
      <c r="F361" s="9" t="e">
        <f t="shared" si="18"/>
        <v>#NUM!</v>
      </c>
    </row>
    <row r="362" spans="1:6" ht="12.75">
      <c r="A362" s="4">
        <f>$B$4-B362</f>
        <v>358</v>
      </c>
      <c r="B362" s="4">
        <f>B361-1</f>
        <v>-262</v>
      </c>
      <c r="C362" s="5">
        <f>Input!$D$15</f>
        <v>877.5715700887987</v>
      </c>
      <c r="D362" s="6" t="e">
        <f>-PPMT(Input!$D$14/12,$B$4-B363,$B$4,$F$4)</f>
        <v>#NUM!</v>
      </c>
      <c r="E362" s="6" t="e">
        <f>-IPMT(Input!$D$14/12,$B$4-B363,$B$4,$F$4)</f>
        <v>#NUM!</v>
      </c>
      <c r="F362" s="9" t="e">
        <f t="shared" si="18"/>
        <v>#NUM!</v>
      </c>
    </row>
    <row r="363" spans="1:6" ht="12.75">
      <c r="A363" s="4">
        <f>$B$4-B363</f>
        <v>359</v>
      </c>
      <c r="B363" s="4">
        <f>B362-1</f>
        <v>-263</v>
      </c>
      <c r="C363" s="5">
        <f>Input!$D$15</f>
        <v>877.5715700887987</v>
      </c>
      <c r="D363" s="6" t="e">
        <f>-PPMT(Input!$D$14/12,$B$4-B364,$B$4,$F$4)</f>
        <v>#NUM!</v>
      </c>
      <c r="E363" s="6" t="e">
        <f>-IPMT(Input!$D$14/12,$B$4-B364,$B$4,$F$4)</f>
        <v>#NUM!</v>
      </c>
      <c r="F363" s="9" t="e">
        <f t="shared" si="18"/>
        <v>#NUM!</v>
      </c>
    </row>
    <row r="364" spans="1:6" ht="12.75">
      <c r="A364" s="4">
        <f>$B$4-B364</f>
        <v>360</v>
      </c>
      <c r="B364" s="4">
        <f>B363-1</f>
        <v>-264</v>
      </c>
      <c r="C364" s="5">
        <f>Input!$D$15</f>
        <v>877.5715700887987</v>
      </c>
      <c r="D364" s="6">
        <f>-PPMT(Input!$D$14/12,$B$4-B365,$B$4,$F$4)</f>
        <v>872.4820912233312</v>
      </c>
      <c r="E364" s="6">
        <f>-IPMT(Input!$D$14/12,$B$4-B365,$B$4,$F$4)</f>
        <v>5.089478865469433</v>
      </c>
      <c r="F364" s="9" t="e">
        <f t="shared" si="18"/>
        <v>#NUM!</v>
      </c>
    </row>
  </sheetData>
  <sheetProtection/>
  <mergeCells count="1">
    <mergeCell ref="A1:F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Eddie Speed</dc:creator>
  <cp:keywords/>
  <dc:description/>
  <cp:lastModifiedBy>Microsoft Office User</cp:lastModifiedBy>
  <cp:lastPrinted>2007-11-29T23:41:01Z</cp:lastPrinted>
  <dcterms:created xsi:type="dcterms:W3CDTF">2007-06-04T16:47:07Z</dcterms:created>
  <dcterms:modified xsi:type="dcterms:W3CDTF">2020-04-23T16:19:38Z</dcterms:modified>
  <cp:category/>
  <cp:version/>
  <cp:contentType/>
  <cp:contentStatus/>
</cp:coreProperties>
</file>